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ato\Documents\ager\trasparenza 2021\"/>
    </mc:Choice>
  </mc:AlternateContent>
  <xr:revisionPtr revIDLastSave="0" documentId="13_ncr:1_{8F5B22F8-8545-422B-9B9B-9CA933AD8E01}" xr6:coauthVersionLast="47" xr6:coauthVersionMax="47" xr10:uidLastSave="{00000000-0000-0000-0000-000000000000}"/>
  <bookViews>
    <workbookView xWindow="-120" yWindow="-120" windowWidth="29040" windowHeight="15720" xr2:uid="{9DF705A4-E598-4E21-9E84-96D230096E67}"/>
  </bookViews>
  <sheets>
    <sheet name="Foglio1" sheetId="1" r:id="rId1"/>
  </sheets>
  <definedNames>
    <definedName name="_xlnm._FilterDatabase" localSheetId="0" hidden="1">Foglio1!$C$1:$L$104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" i="1" l="1"/>
  <c r="J81" i="1"/>
  <c r="J62" i="1"/>
  <c r="J64" i="1"/>
  <c r="J65" i="1"/>
  <c r="J66" i="1"/>
  <c r="K64" i="1"/>
  <c r="K4" i="1"/>
  <c r="K69" i="1"/>
  <c r="K62" i="1"/>
  <c r="K70" i="1"/>
  <c r="K66" i="1"/>
  <c r="K81" i="1"/>
  <c r="K68" i="1"/>
  <c r="K98" i="1"/>
  <c r="K28" i="1"/>
  <c r="K65" i="1"/>
  <c r="K6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9388748-CBC9-4FFC-B2F7-432A40C31FC4}" name="schema" type="4" refreshedVersion="0" background="1">
    <webPr xml="1" sourceData="1" url="C:\Users\Donato\Documents\ager\trasparenza 2021\schema.xml" htmlTables="1" htmlFormat="all"/>
  </connection>
  <connection id="2" xr16:uid="{A24C3690-C19D-45D5-A783-92C6F3E0075C}" name="schema1" type="4" refreshedVersion="0" background="1">
    <webPr xml="1" sourceData="1" url="C:\Users\Donato\Documents\ager\trasparenza 2021\schema.xml" htmlTables="1" htmlFormat="all"/>
  </connection>
</connections>
</file>

<file path=xl/sharedStrings.xml><?xml version="1.0" encoding="utf-8"?>
<sst xmlns="http://schemas.openxmlformats.org/spreadsheetml/2006/main" count="652" uniqueCount="310">
  <si>
    <t>OGGETTO</t>
  </si>
  <si>
    <t>CIG</t>
  </si>
  <si>
    <t>Struttura proponente</t>
  </si>
  <si>
    <t>Scelta del contraente</t>
  </si>
  <si>
    <t>AGGIUDICATARIO</t>
  </si>
  <si>
    <t>IMPORTO SOMME LIQUIDATE</t>
  </si>
  <si>
    <t>DATA PAGAMENTO</t>
  </si>
  <si>
    <t xml:space="preserve">Fornitura Badge E Rilevatore </t>
  </si>
  <si>
    <t xml:space="preserve">ZB12AB1D0D </t>
  </si>
  <si>
    <t>Direzione Generale</t>
  </si>
  <si>
    <t>AFFIDAMENTO DIRETTO</t>
  </si>
  <si>
    <t>ITALPAGHE SRL</t>
  </si>
  <si>
    <t>Servizio Di Prelievo, Trasporto E Smaltimento Del Percolato Prodotto Presso Il V Lotto Della Discarica In Località Forcone Di Cafiero - Cerignola (Fg)</t>
  </si>
  <si>
    <t>8330748EB7</t>
  </si>
  <si>
    <t>PROCEDURA NEGOZIATA SENZA PREVIA PUBBLICAZIONE</t>
  </si>
  <si>
    <t>ECODAUNIA SRL</t>
  </si>
  <si>
    <t xml:space="preserve">Impegna Di Spesa Per Affidamento Diretto Emungimento Percolato Lotto V - Cerignola </t>
  </si>
  <si>
    <t xml:space="preserve">Z952D3CAE8 </t>
  </si>
  <si>
    <t xml:space="preserve">Acquisti Buoni Pasto Elettronici In Convenzione Consip (Buoni Pasto 8) </t>
  </si>
  <si>
    <t xml:space="preserve">Z292B2A92D </t>
  </si>
  <si>
    <t>ACCORDO QUADRO/CONVENZIONE</t>
  </si>
  <si>
    <t>SODEXO MOTIVATION SOLUTION SRL</t>
  </si>
  <si>
    <t xml:space="preserve">Pubblicazione Su Quotidiani Del Bando Del Servizio Di Raccolta, Carico, Trasporto E Conferimento Di Rifiuti Di Vario Genere Giacenti Sui Cigli Stradali Delle Strade Provinciali Della Regione Puglia </t>
  </si>
  <si>
    <t xml:space="preserve">ZE52D1E787 </t>
  </si>
  <si>
    <t>AGI SRL</t>
  </si>
  <si>
    <t xml:space="preserve">Pubblicità Legale Accordo Quadro Fototrappole </t>
  </si>
  <si>
    <t xml:space="preserve">ZD52DFCF38 </t>
  </si>
  <si>
    <t>INFO SRL</t>
  </si>
  <si>
    <t xml:space="preserve">Acquisto Cancelleria 2020 Da Mepa </t>
  </si>
  <si>
    <t xml:space="preserve">Z722F68EFE </t>
  </si>
  <si>
    <t>GIUSEPPE TANZI &amp; FIGLI SAS</t>
  </si>
  <si>
    <t>Servizio Di Verifica Del 'Progetto Di Fattibilità Tecnica Ed Economica - Impianto Di Trattamento E Recupero Carta E Cartone Di Ugento (Le)'</t>
  </si>
  <si>
    <t>82552553EF</t>
  </si>
  <si>
    <t>NORMATEMPO ITALIA S.R.L</t>
  </si>
  <si>
    <t xml:space="preserve">Dgr 1357/2018 - Affidamento Dei Servizi Di Ingegneria Ed Architettura Per La Realizzazione Della Copertura Provvisoria Del V Lotto Della Discarica In Localita’ Forcone Di Cafiero In Cerignola (Fg). </t>
  </si>
  <si>
    <t xml:space="preserve">ZD2270724D </t>
  </si>
  <si>
    <t>ING. GIANLUCA INTINI</t>
  </si>
  <si>
    <t xml:space="preserve">Servizio Di Esecuzione Di Indagini Geognostiche Finalizzate Alla Redazione Di Relazione Geologica Vari Siti </t>
  </si>
  <si>
    <t xml:space="preserve">Z0B28CEA6A </t>
  </si>
  <si>
    <t>SONDAG SRL</t>
  </si>
  <si>
    <t>Affidamento Ai Sensi Dell'Art. 63 Comma 5 Del D.Lgs. 50/2016 Della Redazione Del Progetto Definitivo, Elaborati E Assistenza All'Iter Autorizzatorio Paur Inerente La Piattaforma Integrata Di Trattamento Dei Rifiuti Urbani Da Ubicarsi In Brindisi</t>
  </si>
  <si>
    <t xml:space="preserve">OWAC ENGINEERING COMPANY S.R.L. </t>
  </si>
  <si>
    <t xml:space="preserve">Direzione Esecutiva Del Contratto Di Servizio Di Raccolta, Spazzamento E Trasporto Dei Rifiuti Solidi Urbani Dell’Aro 1/Le. Approvazione Modello Organizzativo Ed Individuazione Delle Figure Incaricate </t>
  </si>
  <si>
    <t xml:space="preserve">ZA82A66F6F </t>
  </si>
  <si>
    <t>FABRIZIO FIORE</t>
  </si>
  <si>
    <t xml:space="preserve">Pubblicazione Avviso Di Deposito Progetto E Sia Impianto Molfetta </t>
  </si>
  <si>
    <t xml:space="preserve">Z7D2D82AFF </t>
  </si>
  <si>
    <t>EUREMA SRLS</t>
  </si>
  <si>
    <t xml:space="preserve">Servizio Di Pubblicazione Dell’Avviso Di Deposito Del Progetto E Del Sia Su N. 1 Quotidiano Nazionale E N. 1 Quotidiano Locale, Ai Sensi Degli Artt. Art. 23-24 Del D.Lgs. 152/2016 S.M.I. E Art. 11 Della L.R. 11/2001, Relativo Al Provvedimento Autorizzatorio Unico Regionale Di Una Piattaforma Integrata Di Trattamento Dei Rifiuti Urbani Da Ubicarsi In Brindisi </t>
  </si>
  <si>
    <t xml:space="preserve">Z3C2F7882F </t>
  </si>
  <si>
    <t xml:space="preserve">Acquisto Hardware E Software Informatico </t>
  </si>
  <si>
    <t xml:space="preserve">Z75300A94C </t>
  </si>
  <si>
    <t>SVAI</t>
  </si>
  <si>
    <t xml:space="preserve">Dgr N. 382/2017 – Direzione Esecutiva Del Contratto Di Servizio Di Raccolta, Spazzamento E Trasporto Dei Rifiuti Solidi Urbani Dell’Aro 10/Le. Approvazione Modello Organizzativo Ed Individuazione Delle Figure Incaricate. </t>
  </si>
  <si>
    <t xml:space="preserve">ZA12AFF9DB </t>
  </si>
  <si>
    <t>SIMONE ZECCA</t>
  </si>
  <si>
    <t xml:space="preserve">Supporto Tecnico Per Procedura Finanziaria </t>
  </si>
  <si>
    <t xml:space="preserve">Z5F2FE2224 </t>
  </si>
  <si>
    <t>HALLEY SRL</t>
  </si>
  <si>
    <t xml:space="preserve">Servizio Di Sanificazione Degli Uffici </t>
  </si>
  <si>
    <t xml:space="preserve">ZD02F94ED0 </t>
  </si>
  <si>
    <t>PAN.ECO SRL</t>
  </si>
  <si>
    <t>Servizio Di Verifica Del 'Progetto Di Fattibilità Tecnica Ed Economica Dell'Impianto Di Trattamento E Recupero Di Rifiuti Da Spazzamento Stradale Da Ubicarsi In Statte (Ta)'</t>
  </si>
  <si>
    <t>CONTECO CHECK S.R.L.</t>
  </si>
  <si>
    <t>Servizi Di Ingegneria Comprendenti Incarico Di Direzione Lavori E Coordinatore Per La Sicurezza In Fase Di Esecuzione Dei Lavori Di Realizzazione Della Copertura Provvisoria Del V Lotto Della Discarica In Località Forcone Di Cafiero In Cerignola (Fg)</t>
  </si>
  <si>
    <t>84262319C9</t>
  </si>
  <si>
    <t>ING. SEBANINO GIOTTA</t>
  </si>
  <si>
    <t xml:space="preserve">Implementazione Della Sezione Dedicata Al Caricamento Dei Pef 2021 E Dei Loro Allegati Documentali Da Parte Dei Comuni E Dei Gestori Dei Servizi </t>
  </si>
  <si>
    <t xml:space="preserve">ZC4307D475 </t>
  </si>
  <si>
    <t>MICHELE BOTTALICO</t>
  </si>
  <si>
    <t xml:space="preserve">Affidamento Di Incarico Tecnico Specialistico Per Consulenza Geologica Ed Espletamento Di Attivita’ Connesse. </t>
  </si>
  <si>
    <t xml:space="preserve">Z9D277F762 </t>
  </si>
  <si>
    <t>GEOL. ALESSANDRO REINA</t>
  </si>
  <si>
    <t xml:space="preserve">Affidamento Diretto Incarico Di Redazione Elaborati Di Progetto Finalizzati All’Ottenimento Del Provvedimento Autorizzatorio Unico Regionale Dell'Impianto Di Trattamento Rifiuti Da Spazzamento Stradale Da Ubicarsi In Molfetta (Ba) </t>
  </si>
  <si>
    <t xml:space="preserve">ZE52CDE10E </t>
  </si>
  <si>
    <t>ING. ROSSELLA URGA</t>
  </si>
  <si>
    <t xml:space="preserve">Corso Di Formazione </t>
  </si>
  <si>
    <t xml:space="preserve">Z963091E3E </t>
  </si>
  <si>
    <t>FORMEL SRL</t>
  </si>
  <si>
    <t xml:space="preserve">Disinfestazione Sede Covid-19 </t>
  </si>
  <si>
    <t xml:space="preserve">ZC730A5197 </t>
  </si>
  <si>
    <t xml:space="preserve">Determina A Contrarre Per L'Acquisizione Di N.1 Autovettura Jeep Cherokee My19 Versione Limited 2.2 Multijet 195Cv 9At Awd, Con Servizio Di Noleggio A Lungo Termine Senza Conducente </t>
  </si>
  <si>
    <t xml:space="preserve">ZB527CFB67 </t>
  </si>
  <si>
    <t>LEASYS SPA</t>
  </si>
  <si>
    <t xml:space="preserve">Atto Di Impegno Per La Fornitura A Noleggio E Manutenzione Macchina Fotocopiatrice Kyocera </t>
  </si>
  <si>
    <t xml:space="preserve">ZAB2BDAEB5 </t>
  </si>
  <si>
    <t>ALL SERVICE SRL</t>
  </si>
  <si>
    <t>Servizio Di Raccolta, Carico, Trasporto E Conferimento Di Rifiuti Di Vario Genere Giacenti Sui Cigli Stradali Delle Strade Provinciali Della Provincia Di Barletta-Andria-Trani</t>
  </si>
  <si>
    <t>8303833BC2</t>
  </si>
  <si>
    <t>PROCEDURA APERTA</t>
  </si>
  <si>
    <t>SIRIO AMBIENTE &amp; CONSULTING S.R.L.</t>
  </si>
  <si>
    <t xml:space="preserve">Convenzione Halley Siope+ </t>
  </si>
  <si>
    <t xml:space="preserve">Z192E36059 </t>
  </si>
  <si>
    <t xml:space="preserve">Pubblicazione Su Quotidiani Del Bando Di Lavori Di Realizzazione Della Copertura Provvisoria Del V Lotto Della Discarica In Località Forcone Di Cafiero In Cerignola (Fg) </t>
  </si>
  <si>
    <t xml:space="preserve">Z892E9761B </t>
  </si>
  <si>
    <t xml:space="preserve">Acquisto Toner Per Multifunzioni Ufficio </t>
  </si>
  <si>
    <t xml:space="preserve">ZBA3021CDD </t>
  </si>
  <si>
    <t>Servizio Di Raccolta, Carico, Trasporto E Conferimento Di Rifiuti Di Vario Genere Giacenti Sui Cigli Stradali Delle Strade Provinciali Della Provincia Di Lecce</t>
  </si>
  <si>
    <t>83038623B3</t>
  </si>
  <si>
    <t xml:space="preserve">AXA SRL </t>
  </si>
  <si>
    <t>Accordo Quadro Con Un Unico Operatore Economico Per La Per Fornitura Fototrappole Per Sorveglianza Violazioni Ambientali</t>
  </si>
  <si>
    <t>837806344D</t>
  </si>
  <si>
    <t>ITS SICUREZZA SRL</t>
  </si>
  <si>
    <t xml:space="preserve">Servizio Di Esternalizzazione Della Gestione Del Personale Degli Enti </t>
  </si>
  <si>
    <t xml:space="preserve">ZC52DDFA2A </t>
  </si>
  <si>
    <t xml:space="preserve">Assistenza Tecnica Halley Per Ragioneria E Procedura Finanziaria </t>
  </si>
  <si>
    <t xml:space="preserve">Z892EB0A0F </t>
  </si>
  <si>
    <t xml:space="preserve">Acquisto Hardware Di Rete </t>
  </si>
  <si>
    <t xml:space="preserve">ZC9312B460 </t>
  </si>
  <si>
    <t>DEVELOPING SRL</t>
  </si>
  <si>
    <t>Z5F31710FE</t>
  </si>
  <si>
    <t>Servizio Di Raccolta, Carico, Trasporto E Conferimento Di Rifiuti Di Vario Genere Giacenti Sui Cigli Stradali Delle Strade Provinciali Della Città Metropolitana Di Bari</t>
  </si>
  <si>
    <t>RTI: AXA SRL - ECO-TREND SRL</t>
  </si>
  <si>
    <t>Corso Formazione "La Funzione Dei Responsabili E Referenti Dell’Anticorruzione" - Corso Base</t>
  </si>
  <si>
    <t>ZD630C1A9C</t>
  </si>
  <si>
    <t>SCUOLA NAZIONALE DELL'AMMINISTRAZIONE</t>
  </si>
  <si>
    <t xml:space="preserve">Servizio Di Sanificazione Locali </t>
  </si>
  <si>
    <t xml:space="preserve">Z5A316A2D0 </t>
  </si>
  <si>
    <t>PAN.ECO.</t>
  </si>
  <si>
    <t xml:space="preserve">Acquisto Macbook Pro 16 </t>
  </si>
  <si>
    <t xml:space="preserve">Z9F2EE789B </t>
  </si>
  <si>
    <t>C&amp;C CONSULTING</t>
  </si>
  <si>
    <t xml:space="preserve">Z2B3169EF8 </t>
  </si>
  <si>
    <t>Servizi Tecnici Di Architettura E Ingegneria Connessi Alla Messa In Sicurezza Della Discarica Di Giovinazzo (Ba) In Località 'San Pietro Pago'</t>
  </si>
  <si>
    <t>79804099D5</t>
  </si>
  <si>
    <t>RTP TRA MONTANA SPA E ING. FRANCESCO TODARO</t>
  </si>
  <si>
    <t>Servizio Di Tesoreria</t>
  </si>
  <si>
    <t>8261182F09</t>
  </si>
  <si>
    <t>UBIBANCA SPA</t>
  </si>
  <si>
    <t xml:space="preserve">Supporto Tecnico Per Procedura Finanziaria 10 Interventi C/O Sede </t>
  </si>
  <si>
    <t xml:space="preserve">Redazione Del Progetto Di Fattibilità Tecnica Ed Economica Di Un Impianto Di Trattamento Percolato In Località Autigno - Brindisi </t>
  </si>
  <si>
    <t xml:space="preserve">Z432C87EF9 </t>
  </si>
  <si>
    <t>STUDIO RBA – ROMANAZZI BOSCIA E ASSOCIATI SRL</t>
  </si>
  <si>
    <t>Data indizione</t>
  </si>
  <si>
    <t>OE INVITATI</t>
  </si>
  <si>
    <t>IMPORTO DI AGGIUDICAZIONE</t>
  </si>
  <si>
    <t>Pubblicazione avviso di deposito progetto e SIA relativo al progetto di chiusura definitiva della discarica Andria "Ex F.lli Acquaviva"</t>
  </si>
  <si>
    <t>Z51346C0F5</t>
  </si>
  <si>
    <t>PUBBLIGARE MANAGEMENT</t>
  </si>
  <si>
    <t>Affidamento diretto incarico di supporto legale, altamente specializzato,
volto alla predisposizione della documentazione della gara per
l'affidamento dei contratti di concessione aventi ad oggetto la
realizzazione e gestione dell'impianto di trattamento e recupero di rifiuti
da spazzamento stradale ubicato nel Comune di Statte (TA)</t>
  </si>
  <si>
    <t>871525471D</t>
  </si>
  <si>
    <t>AVV. VELIA MARIA LEONE</t>
  </si>
  <si>
    <t>Affidamento della redazione del progetto definitivo dell'Impianto di trattamento e recupero di rifiuti derivanti da spazzamento stradale nel Comune di Statte (TA)</t>
  </si>
  <si>
    <t>87424398E2</t>
  </si>
  <si>
    <t>ing. Marco Lavello, con sede in Avezzano (AQ), P.IVA IT01683230666;
ing. Intini Gianluca, con sede in Putignano (BA), P. IVA IT06327920721;
ing. Nichilo Cataldo, con sede in Corato (BA), P. IVA 06203950727;
ing. Perago Alessandro, con sede in Bari (BA), P. IVA 06183700720;
ing. Salierno Angela, con sede in Bitonto (BA), P. IVA 07594110723;</t>
  </si>
  <si>
    <t>Affidamento ai sensi dell’art. 63 comma 5 del D.Lgs. 50/2016 del Servizio
di verifica ai sensi dell’art. 26 del vigente d.lgs. n. 50/2016 del Progetto
definitivo dell’impianto di trattamento e recupero di rifiuti da spazzamento
stradale da ubicarsi in Statte (TA).</t>
  </si>
  <si>
    <t>Z9A32E888A</t>
  </si>
  <si>
    <t>CONTECO CHECK</t>
  </si>
  <si>
    <t>Affidamento diretto incarico di verifica ai sensi dell'art.26 del vigente D.Lgs 50/2016 del Progetto definitivo dell’impianto di trattamento e recupero di rifiuti da spazzamento stradale da ubicarsi in Molfetta (BA)</t>
  </si>
  <si>
    <t>Z75339488C</t>
  </si>
  <si>
    <t>INARCHECK SPA, con sede legale in Milano, P.IVA 03465090961
F4 INGEGNERIA, con sede legale in Potenza, P.IVA 0182264076</t>
  </si>
  <si>
    <t>INARCHECK SPA</t>
  </si>
  <si>
    <t>Pubblicazione bando e successivo esito di gara su GURI, n. 2 quotidiani nazionali e n. 2 quotidiani locali della "Gara per l’affidamento del servizio di raccolta delle frazioni differenziate dei rifiuti solidi urbani con il sistema domiciliare (porta a porta), spazzamento delle strade e servizi di igiene urbana connessi, nel territorio del Comune di Carapelle"</t>
  </si>
  <si>
    <t>Z533352648</t>
  </si>
  <si>
    <t>LEXMEDIA SRL</t>
  </si>
  <si>
    <t>Pubblicazione avviso di rettifica e proroga termini "Gara per l’affidamento del servizio di raccolta delle frazioni differenziate dei rifiuti solidi urbani con il sistema domiciliare (porta a porta), spazzamento delle strade e servizi di igiene urbana connessi, nel territorio del Comune di Carapelle" su GURI, 2 quotidiani nazionali e 2 quotidiani locali</t>
  </si>
  <si>
    <t>Z1033DB829</t>
  </si>
  <si>
    <t>Pubblicazione su GURI bando e successivo esito di gara "Gara Europea a Procedura aperta in modalità telematica per l’affidamento del servizio di raccolta delle frazioni differenziate dei rifiuti solidi urbani con il sistema domiciliare (porta a porta), spazzamento delle strade e servizi di igiene urbana connessi, nel territorio del Comune di Ordona "</t>
  </si>
  <si>
    <t>Z3A33A0A77</t>
  </si>
  <si>
    <t>IPZS</t>
  </si>
  <si>
    <t>Pubblicazione su 2 quotidiani nazionale i 2 locali del bando e successivo esito della gara ponte perl’affidamento servizio di raccolta delle frazioni differenziate dei rifiuti solidiurbani con il sistema domiciliare (porta a porta), spazzamento delle strade eservizi di igiene urbana connessi nel territorio di Ordona</t>
  </si>
  <si>
    <t>Z5F33A1666</t>
  </si>
  <si>
    <t>VIVENDA SRL, con sede legale in Roma, P.IVA IT08959351001;
PUBBLIGARE MANAGEMENT S.r.l., con sede legale in Tivoli, P.IVA IT12328591008</t>
  </si>
  <si>
    <t>pubblicazione su GURI, n. 2 quotidiani nazionali e 2 quotidiani locali del  bando e successivo esito di gara "Fornitura di automezzi occorrenti per l'ottimizzazione del servizio di raccolta dei rifiuti mediante il sistema porta a porta nei comuni di Bitonto, Corato, Molfetta; Ruvo di Puglia e Terlizzi"</t>
  </si>
  <si>
    <t>Z28318F53A</t>
  </si>
  <si>
    <t>GRUPPO EDITORIALE EFFEMMETI SRL</t>
  </si>
  <si>
    <t>Affidamento diretto della redazione del progetto di fattibilità tecnica ed
economica dell'Impianto integrato aerobico/anaerobico per il
trattamento della FORSU da raccolta differenziata da ubicare nel
Comune di Lecce -Loc. Masseria Ghietta</t>
  </si>
  <si>
    <t>90026261FF</t>
  </si>
  <si>
    <t>OWAC ENGINEERING COMPANY S.R.L.
UTRES AMBIENTE
MARTINO ASSOCIATI GROSSETO SRL</t>
  </si>
  <si>
    <t>OWAC ENGINEERING COMPANY S.R.L.</t>
  </si>
  <si>
    <t>90599993B1</t>
  </si>
  <si>
    <t>ASACERT s.r.l. – P.IVA 04484450962 – CORMANO (MI)
RINA CHECK – P.IVA 01927190999 - GENOVA</t>
  </si>
  <si>
    <t>LOTTO DESERTO</t>
  </si>
  <si>
    <t>Affidamento diretto Incarico di verifica ai sensi dell'art. 26 del vigente d.lgs. n. 50/2016 del Progetto di fattibilità tecnica ed economica dell'impianto di trattamento e recupero FORSU da ubicarsi in Lecce - Località Masseria Ghietta</t>
  </si>
  <si>
    <t xml:space="preserve"> 906833639A</t>
  </si>
  <si>
    <t>Progetto Costruzione Qualità PCQ SRL</t>
  </si>
  <si>
    <t>pubblicazione del bando di gara per estratto e dell’estratto dell’avviso esito gara su GURI e su n. 1 quotidiano nazionale e su n. 1 quotidiano locale - Lavori MISE Giovinazzo</t>
  </si>
  <si>
    <t>Z4330BC001</t>
  </si>
  <si>
    <t>Direzione operativa</t>
  </si>
  <si>
    <t>AFFIDAMENTO DIRETTO PREVIA RICHIESTA DI PREVENTIVI</t>
  </si>
  <si>
    <t>•	ATENA COMMUNICATION SRL, con sede legale in Noci (BA), p.iva 	IT07238220722;
•	CONSULTO S.R.L.S., con sede legale in Bitonto (BA), p.iva IT08014430725;
•	Formae98, con sede legale in Bari, p.iva IT06727580729;</t>
  </si>
  <si>
    <t>CONSULTO SRLS</t>
  </si>
  <si>
    <t>Lavori di Messa in Sicurezza di Emergenza della discarica in località San Pietro Pago, nel Comune di Giovinazzo (BA)</t>
  </si>
  <si>
    <t>8630009CB5</t>
  </si>
  <si>
    <t>- Biwind s.r.l.
- RTI Geoambiente srl – Franco srl
- RTI Geoimpianti e Costruzioni – Impresa Ottomano Ing. Carmine srl
- Unirecuperi srl
- Sirio Ambiente &amp; Consulting s.r.l.
- RTI Castiglia s.r.l. – La Carpia Domenico
- Tralice Costruzioni s.r.l.
- Paradivi Servizi s.r.l.
- RTI C.I.S.A. SpA - Eurocogen
- RTI Salvaguardia Ambientale – Edil Moter srl - MAC srl
- RTI General Smontaggi S.p.A. - Ecologica
- Paradivi Servizi s.r.l.
- RTI Conpat Scarl - AXA
- RTI Gecos – Favellato Claudio SpA
- Consorzio Stabile Infratech</t>
  </si>
  <si>
    <t>RTI GECOS SRL - FAVELLATO CLAUDIO SPA</t>
  </si>
  <si>
    <t>servizio di prelievo, trasporto e smaltimento del percolato prodotto presso il V lotto della discarica in località Forcone di Cafiero - Cerignola (FG)</t>
  </si>
  <si>
    <t> 869003079C</t>
  </si>
  <si>
    <t>1.	CASTIGLIA S.r.l., con sede legale in S.S.7 Appia km 632+200 - Massafra (TA) P.IVA IT02379340736;
2.	ECODAUNIA S.r.l., con sede legale in Via Dei Calzolai, Lotto 133 a/b/c - Cerignola (FG) – P. IVA IT01853250718;
3.	ECOLOGISTICA SERVIZI SRL, con sede legale in S.P. 86 Km 8,900+500 Via per Sava - San Marzano di San Giuseppe (TA) – P. IVA IT02548790738;
4.	ECOLSERVIZI, con sede legale in Via Continelli n. 53 - OSTUNI (BR) – P. IVA IT02014530741;
5.	SPAGNUOLO ECOLOGIA SRL, con sede legale in S.P delle saline km 0+900 141 KM 0+900 – Manfredonia (FG) – P.IVA IT01427890718;</t>
  </si>
  <si>
    <t>ECODAUNIA srl</t>
  </si>
  <si>
    <t>servizio di Rimozione e smaltimento rifiuti urbani prodotti nell'insediamento sito in località Torretta Antonacci (Gran Ghetto) - San Severo (FG)</t>
  </si>
  <si>
    <t>88115912ED</t>
  </si>
  <si>
    <t>- ECODAUNIA S.r.l.
- G.F. service S.r.l.
- SIMA ECOLOGIA Srl</t>
  </si>
  <si>
    <t>pubblicazione del bando di gara per estratto e dell’estratto dell’avviso esito gara su GURI - Servizio raccolta rifiuti San Severo</t>
  </si>
  <si>
    <t>ZB13254615</t>
  </si>
  <si>
    <t>IPZS SPA</t>
  </si>
  <si>
    <t>Pubblicazione su quotidiani del Bando del servizio di Rimozione e smaltimento rifiuti urbani prodotti nell’insediamento sito in località Torretta Antonacci (Gran Ghetto) - San Severo (FG)</t>
  </si>
  <si>
    <t>Z89325EDBF</t>
  </si>
  <si>
    <t>1. GRUPPO EDITORIALE EFFEMMETI, con sede legale in via Gramsci n. 73 Foggia, P.IVA
IT03563130719;
2. TECNOMATICA, con sede legale in Via Cariglia n. 35 Foggia, P.IVA IT03966320719;</t>
  </si>
  <si>
    <t>GRUPPO EDITORIALE EFFEMMETI</t>
  </si>
  <si>
    <t>Incarico di DEC del Servizio periodico di rimozione e smaltimento rifiuti urbani prodotti nell’insediamento sito in località Torretta Antonacci (Gran Ghetto) per la durata di 24 mesi – San Severo (FG)</t>
  </si>
  <si>
    <t>Z5332A3224</t>
  </si>
  <si>
    <t>DOTT. GEOL. Nazario di Lella</t>
  </si>
  <si>
    <t>pubblicazione del bando di gara per estratto e dell’estratto dell’avviso esito gara su GURI - Servizio igiene urbana SUA Acquaviva delle Fonti</t>
  </si>
  <si>
    <t>Z5D335250E</t>
  </si>
  <si>
    <t>Pubblicazione su quotidiani del Bando di igiene urbana - SUA Comune di Acquaviva</t>
  </si>
  <si>
    <t>Z983356AE2</t>
  </si>
  <si>
    <t xml:space="preserve">•	ESPERA, con sede legale in San Cesario di Lecce (LE), p.iva IT04916170758;
•	GRUPPO EDITORIALE EFFEMMETI, con sede legale in Foggia, p.iva IT03563130719;
•	L &amp; G SOLUTION SRL, con sede legale in Foggia, p.iva IT03393760719;
•	MEDIAGRAPHIC, con sede legale in Barletta, p.iva IT05833480725;
•	STC MANAGING S.R.L.S., con sede legale in Barletta, p.iva IT07841320729;
•	TECNOMATICA, con sede legale in Foggia, p.iva IT03966320719; </t>
  </si>
  <si>
    <t>STC MANAGING S.R.L.S.</t>
  </si>
  <si>
    <t>Affidamento diretto ai sensi della L. 120/2020 di incarico di Collaudatore tecnico-amministrativo in corso d’opera dei Lavori di Messa In Sicurezza di Emergenza (MISE) della discarica di Giovinazzo in località “San Pietro Pago (BA)</t>
  </si>
  <si>
    <t>Z833363CED</t>
  </si>
  <si>
    <t>ing. Mauro de Molfetta</t>
  </si>
  <si>
    <t>Z5831A13B7</t>
  </si>
  <si>
    <t xml:space="preserve"> Affidamento diretto ai sensi della L. 120/2020 di incarico di Collaudatore tecnico-amministrativo in corso d’opera dei lavori di realizzazione della copertura provvisoria del V lotto della discarica in località Forcone di Cafiero in Cerignola (FG) </t>
  </si>
  <si>
    <t>873850499E</t>
  </si>
  <si>
    <t>Redazione del progetto definitivo dell'Impianto di trattamento e recupero carta e cartone di Ugento</t>
  </si>
  <si>
    <t>Z46317E1F5</t>
  </si>
  <si>
    <t xml:space="preserve"> Servizio integrato rilevazione presenze e serzio identificazione biometrica </t>
  </si>
  <si>
    <t xml:space="preserve"> 10 Ore formazione su consulenza previsione e rendiconto </t>
  </si>
  <si>
    <t xml:space="preserve">servizio RSSP </t>
  </si>
  <si>
    <t xml:space="preserve">Z783158B9F </t>
  </si>
  <si>
    <t xml:space="preserve">incarico di supporto legale, altamente specializzato, volto alla predisposizione della documentazione delle gare per l’affidamento dei contratti di concessione aventi ad oggetto la realizzazione e gestione dell’impianto di trattamento e recupero di carta e cartone ubicato nel Comune di Ugento (LE) </t>
  </si>
  <si>
    <t xml:space="preserve">Z15313DC01 </t>
  </si>
  <si>
    <t xml:space="preserve">custodia e consegna fototrappole </t>
  </si>
  <si>
    <t>869003079C</t>
  </si>
  <si>
    <t xml:space="preserve">Z1E311D8BE </t>
  </si>
  <si>
    <t xml:space="preserve">Acquisto buoni pasto elettronici </t>
  </si>
  <si>
    <t xml:space="preserve">Z3830A9DC3 </t>
  </si>
  <si>
    <t xml:space="preserve">Formazione per elaborazione Pola </t>
  </si>
  <si>
    <t xml:space="preserve">ZF730A25A9 </t>
  </si>
  <si>
    <t>Pubblicazione esito gara lavori discarica Cerignola su GURI</t>
  </si>
  <si>
    <t xml:space="preserve">ZDC308C63D </t>
  </si>
  <si>
    <t xml:space="preserve">Redazione del documento di fattibilità delle alternative progettuali di cui all’art. 3, c.1, lettera ggggg-quater del D.Lgs 50/2016, relativo ad un impianto di produzione di Biogas e Biometano da biomassa da realizzarsi nelle aree adiacenti all’impianto di depurazione di Foggia </t>
  </si>
  <si>
    <t xml:space="preserve">Z51302A643 </t>
  </si>
  <si>
    <t xml:space="preserve">incarico di Direzione Esecuzione del Contratto del “Servizio di raccolta, carico, trasporto e conferimento di rifiuti di vario genere giacenti sui cigli stradali delle strade provinciali della Provincia di Barletta-Andria-Trani” </t>
  </si>
  <si>
    <t>ing. Antonio Falcone</t>
  </si>
  <si>
    <t>rtp: ING. Fabio De Pascalis - Astra Engineering srl</t>
  </si>
  <si>
    <t>Paneco</t>
  </si>
  <si>
    <t>7213.11</t>
  </si>
  <si>
    <t>Halley SRL</t>
  </si>
  <si>
    <t>medicasud</t>
  </si>
  <si>
    <t>avv. Velia Maria Leone</t>
  </si>
  <si>
    <t>Organizzazione Aprile</t>
  </si>
  <si>
    <t>Ecodaunia srl</t>
  </si>
  <si>
    <t>day ristoservice spa</t>
  </si>
  <si>
    <t>Mediaconsult srl</t>
  </si>
  <si>
    <t>ing. Domenico Mastrapasqua</t>
  </si>
  <si>
    <t>Z9734A172F</t>
  </si>
  <si>
    <t>acquisto mascherine ffp2</t>
  </si>
  <si>
    <t>POLONORD ADESTE SRL</t>
  </si>
  <si>
    <t>Z873472BAD</t>
  </si>
  <si>
    <t>Mister Patch SRLS</t>
  </si>
  <si>
    <t>Fornitura abbigliamento tecnico da lavoro e DPI da destinare ai dipendenti dell’Agenzia</t>
  </si>
  <si>
    <t>Z763472A09</t>
  </si>
  <si>
    <t>ARTEC SRL</t>
  </si>
  <si>
    <t>Z2C346E416</t>
  </si>
  <si>
    <t>servizio copertura assicurativa</t>
  </si>
  <si>
    <t>AGENZIA BARI MEDITERRANEO</t>
  </si>
  <si>
    <t xml:space="preserve">proroga AQ spc cloud lotto 1 </t>
  </si>
  <si>
    <t>Z543460A6B</t>
  </si>
  <si>
    <t>TIM SPA</t>
  </si>
  <si>
    <t>Z4F3456941</t>
  </si>
  <si>
    <t>realizzazione nuovo sito web ager</t>
  </si>
  <si>
    <t>Z9133DD8F8</t>
  </si>
  <si>
    <t xml:space="preserve"> Halley Informatica Srl per i servizi di Assistenza Software, Assistenza software in cloud e Soluzione Siope + </t>
  </si>
  <si>
    <t>Z7033CAAEA</t>
  </si>
  <si>
    <t>FORMAZIONE DISCIPLINA PRIVACY GDPR.</t>
  </si>
  <si>
    <t>PROMO P.A. Formazione</t>
  </si>
  <si>
    <t>ZAB33A25FB</t>
  </si>
  <si>
    <t>Manifestazione fieristica Ecomondo 2021 - Affidamento e impegno di spesa per progettazione e realizzazione materiale grafico e video.</t>
  </si>
  <si>
    <t>Switch ON Comunicazione &amp; Media SRLS</t>
  </si>
  <si>
    <t>ZDA336F140</t>
  </si>
  <si>
    <t>Implementazione piattaforma informatica Ager</t>
  </si>
  <si>
    <t>Z67336F0A6</t>
  </si>
  <si>
    <t>Acquisto accessori e dotazioni informatiche per ufficio. Affidamento e impegno di spesa</t>
  </si>
  <si>
    <t>Z7A3347681</t>
  </si>
  <si>
    <t>formazione obbligatorio rivolta ai dipendenti dell’Agenzia in materia di sicurezza e salute sul luogo di lavoro</t>
  </si>
  <si>
    <t>Z7F3345A70</t>
  </si>
  <si>
    <t>Affidamento servizio di sorveglianza sanitaria</t>
  </si>
  <si>
    <t>ZA3332A8F8</t>
  </si>
  <si>
    <t>Rinnovo Servizi NOMOS</t>
  </si>
  <si>
    <t>NOMOS</t>
  </si>
  <si>
    <t>ZE93311250</t>
  </si>
  <si>
    <t>Corsi di Formazione</t>
  </si>
  <si>
    <t>OPERA Organizzazione per le amministrazioni</t>
  </si>
  <si>
    <t>ZB4330D8E3</t>
  </si>
  <si>
    <t>Prestazioni Alberghiere</t>
  </si>
  <si>
    <t>Hotel De La Ville</t>
  </si>
  <si>
    <t>ZBB32EBB98</t>
  </si>
  <si>
    <t>NUOVA ANAGRAFE DELLE PRESTAZIONI UNIFICATA: IL SISTEMA DI BANCHE DATI - PERLAPA CORSO PRATICO</t>
  </si>
  <si>
    <t>ZF132E11D2</t>
  </si>
  <si>
    <t>Servizio di verifica ai sensi dell’art. 26 del vigente d.lgs. n. 50/2016 del Progetto definitivo dell’impianto di trattamento e recupero carta e cartone di Ugento (LE)</t>
  </si>
  <si>
    <t>ZFA3279464</t>
  </si>
  <si>
    <t>Ordine di cancelleria</t>
  </si>
  <si>
    <t>TANZI SAS</t>
  </si>
  <si>
    <t>fornitura hardware informatico anno 2021</t>
  </si>
  <si>
    <t>Z7F3276D5B</t>
  </si>
  <si>
    <t>Corso Formazione obbligatoria in materia di anticorruzione, trasparenza e codice di comportamento</t>
  </si>
  <si>
    <t>Z2132756F6</t>
  </si>
  <si>
    <t>OPERA SRL</t>
  </si>
  <si>
    <t>Formazione Maggioli
OPERA SRL
DIGITAL PA
PROMO PA</t>
  </si>
  <si>
    <t>ZDB3234CB2</t>
  </si>
  <si>
    <t xml:space="preserve"> 	Affidamento diretto del servizio di RIMOZIONE E SMALTIMENTO RIFIUTI URBANI PRODOTTI NELL’INSEDIAMENTO SITO IN LOCALITÀ TORRETTA ANTONACCI (GRAN GHETTO) - SAN SEVERO (FG) </t>
  </si>
  <si>
    <t>Z312FE227D 3</t>
  </si>
  <si>
    <t>HALLEY SRL *****CIG AGGANCIATO AD OPERA********</t>
  </si>
  <si>
    <t>Incarico di verifica ai sensi dell'art. 26 del vigente d.lgs. n.50/2016 del Progetto di fattibilità tecnica ed economicadell'impianto di trattamento e recupero FORSU da ubicarsiin Lecce - Località Masseria Ghietta (LOTTO DESERTO)</t>
  </si>
  <si>
    <t>UBIBANCA SPA
BNL</t>
  </si>
  <si>
    <t>CODICE FISCALE</t>
  </si>
  <si>
    <t>DENOMINAZIONE</t>
  </si>
  <si>
    <t>AGER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</si>
</sst>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Fill="1" applyBorder="1"/>
    <xf numFmtId="164" fontId="2" fillId="0" borderId="1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9" fontId="2" fillId="0" borderId="3" xfId="0" applyNumberFormat="1" applyFont="1" applyFill="1" applyBorder="1"/>
    <xf numFmtId="49" fontId="2" fillId="0" borderId="5" xfId="0" applyNumberFormat="1" applyFont="1" applyFill="1" applyBorder="1"/>
    <xf numFmtId="49" fontId="2" fillId="0" borderId="4" xfId="0" applyNumberFormat="1" applyFont="1" applyFill="1" applyBorder="1"/>
    <xf numFmtId="49" fontId="2" fillId="0" borderId="4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left"/>
    </xf>
    <xf numFmtId="14" fontId="2" fillId="0" borderId="3" xfId="0" applyNumberFormat="1" applyFont="1" applyFill="1" applyBorder="1"/>
    <xf numFmtId="14" fontId="2" fillId="0" borderId="4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/>
    <xf numFmtId="49" fontId="2" fillId="0" borderId="4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3" xfId="1" applyNumberFormat="1" applyFont="1" applyFill="1" applyBorder="1" applyAlignment="1">
      <alignment vertical="center"/>
    </xf>
    <xf numFmtId="44" fontId="2" fillId="0" borderId="3" xfId="1" applyFont="1" applyFill="1" applyBorder="1" applyAlignment="1">
      <alignment vertical="center"/>
    </xf>
    <xf numFmtId="44" fontId="2" fillId="0" borderId="3" xfId="1" applyFont="1" applyFill="1" applyBorder="1" applyAlignment="1">
      <alignment horizontal="right" vertical="center"/>
    </xf>
    <xf numFmtId="164" fontId="2" fillId="0" borderId="3" xfId="1" applyNumberFormat="1" applyFont="1" applyFill="1" applyBorder="1" applyAlignment="1">
      <alignment horizontal="right" vertical="center"/>
    </xf>
    <xf numFmtId="164" fontId="2" fillId="0" borderId="3" xfId="1" applyNumberFormat="1" applyFont="1" applyFill="1" applyBorder="1"/>
    <xf numFmtId="164" fontId="2" fillId="0" borderId="3" xfId="0" applyNumberFormat="1" applyFont="1" applyFill="1" applyBorder="1"/>
    <xf numFmtId="164" fontId="2" fillId="0" borderId="4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horizontal="center" vertical="center"/>
    </xf>
    <xf numFmtId="44" fontId="2" fillId="0" borderId="4" xfId="1" applyFont="1" applyFill="1" applyBorder="1" applyAlignment="1">
      <alignment horizontal="right" vertical="center"/>
    </xf>
    <xf numFmtId="44" fontId="2" fillId="0" borderId="5" xfId="1" applyFont="1" applyFill="1" applyBorder="1" applyAlignment="1">
      <alignment vertical="center"/>
    </xf>
    <xf numFmtId="44" fontId="3" fillId="0" borderId="2" xfId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gare">
        <xsd:complexType>
          <xsd:sequence minOccurs="0">
            <xsd:element minOccurs="0" nillable="true" name="metadata" form="unqualified">
              <xsd:complexType>
                <xsd:sequence minOccurs="0">
                  <xsd:element minOccurs="0" nillable="true" type="xsd:string" name="titolo" form="unqualified"/>
                  <xsd:element minOccurs="0" nillable="true" type="xsd:string" name="abstract" form="unqualified"/>
                  <xsd:element minOccurs="0" nillable="true" type="xsd:date" name="dataPubblicazioneDataset" form="unqualified"/>
                  <xsd:element minOccurs="0" nillable="true" type="xsd:string" name="entePubblicatore" form="unqualified"/>
                  <xsd:element minOccurs="0" nillable="true" type="xsd:date" name="dataUltimoAggiornamentoDataset" form="unqualified"/>
                  <xsd:element minOccurs="0" nillable="true" type="xsd:integer" name="annoRiferimento" form="unqualified"/>
                  <xsd:element minOccurs="0" nillable="true" type="xsd:string" name="urlFile" form="unqualified"/>
                  <xsd:element minOccurs="0" nillable="true" type="xsd:string" name="licenza" form="unqualified"/>
                </xsd:sequence>
              </xsd:complexType>
            </xsd:element>
            <xsd:element minOccurs="0" maxOccurs="unbounded" nillable="true" name="lotto" form="unqualified">
              <xsd:complexType>
                <xsd:sequence minOccurs="0">
                  <xsd:element minOccurs="0" nillable="true" type="xsd:string" name="CFPROPONENTE" form="unqualified"/>
                  <xsd:element minOccurs="0" nillable="true" type="xsd:string" name="DENOMINAZIONE" form="unqualified"/>
                  <xsd:element minOccurs="0" nillable="true" type="xsd:string" name="OGGETTO" form="unqualified"/>
                  <xsd:element minOccurs="0" nillable="true" type="xsd:string" name="CIG" form="unqualified"/>
                  <xsd:element minOccurs="0" nillable="true" type="xsd:string" name="DATA" form="unqualified"/>
                  <xsd:element minOccurs="0" nillable="true" type="xsd:string" name="STRUTTURA" form="unqualified"/>
                  <xsd:element minOccurs="0" nillable="true" type="xsd:string" name="SCELTA" form="unqualified"/>
                  <xsd:element minOccurs="0" nillable="true" type="xsd:string" name="OE" form="unqualified"/>
                  <xsd:element minOccurs="0" nillable="true" type="xsd:string" name="AGGIUDICATARIO" form="unqualified"/>
                  <xsd:element minOccurs="0" nillable="true" type="xsd:string" name="IMPORTO" form="unqualified"/>
                  <xsd:element minOccurs="0" nillable="true" type="xsd:string" name="LIQUIDATI" form="unqualified"/>
                  <xsd:element minOccurs="0" nillable="true" type="xsd:string" name="PAGAMENTO" form="unqualified"/>
                </xsd:sequence>
              </xsd:complexType>
            </xsd:element>
          </xsd:sequence>
        </xsd:complexType>
      </xsd:element>
    </xsd:schema>
  </Schema>
  <Map ID="5" Name="gare_mapping" RootElement="gare" SchemaID="Schema2" ShowImportExportValidationErrors="false" AutoFit="tru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6939A86-F4F4-4BA7-BB8B-5B1D1491DB56}" name="Tabella1" displayName="Tabella1" ref="A1:L104" tableType="xml" totalsRowShown="0" headerRowDxfId="11" dataDxfId="12" headerRowBorderDxfId="15" tableBorderDxfId="16" totalsRowBorderDxfId="14" connectionId="2">
  <autoFilter ref="A1:L104" xr:uid="{26939A86-F4F4-4BA7-BB8B-5B1D1491DB56}"/>
  <tableColumns count="12">
    <tableColumn id="1" xr3:uid="{46AEA326-7403-41FC-976B-72077058B0F9}" uniqueName="CFPROPONENTE" name="CODICE FISCALE" dataDxfId="13">
      <xmlColumnPr mapId="5" xpath="/gare/lotto/CFPROPONENTE" xmlDataType="string"/>
    </tableColumn>
    <tableColumn id="2" xr3:uid="{5A1DBB89-E4F3-471F-ABA7-8090AB06F1F2}" uniqueName="DENOMINAZIONE" name="DENOMINAZIONE" dataDxfId="10">
      <xmlColumnPr mapId="5" xpath="/gare/lotto/DENOMINAZIONE" xmlDataType="string"/>
    </tableColumn>
    <tableColumn id="3" xr3:uid="{B7466308-8286-495D-84C4-702BDDCBB25B}" uniqueName="OGGETTO" name="OGGETTO" dataDxfId="9">
      <xmlColumnPr mapId="5" xpath="/gare/lotto/OGGETTO" xmlDataType="string"/>
    </tableColumn>
    <tableColumn id="4" xr3:uid="{7C03C710-3864-4448-BD63-A2FD449AA0D2}" uniqueName="CIG" name="CIG" dataDxfId="8">
      <xmlColumnPr mapId="5" xpath="/gare/lotto/CIG" xmlDataType="string"/>
    </tableColumn>
    <tableColumn id="5" xr3:uid="{B45C6D9F-354C-45DE-8C13-C6ED79945160}" uniqueName="DATA" name="Data indizione" dataDxfId="7">
      <xmlColumnPr mapId="5" xpath="/gare/lotto/DATA" xmlDataType="string"/>
    </tableColumn>
    <tableColumn id="6" xr3:uid="{112715E6-E0BE-45AD-95D0-67A66A12757B}" uniqueName="STRUTTURA" name="Struttura proponente" dataDxfId="6">
      <xmlColumnPr mapId="5" xpath="/gare/lotto/STRUTTURA" xmlDataType="string"/>
    </tableColumn>
    <tableColumn id="7" xr3:uid="{7D493C6F-A87D-4DE4-9EEE-3DC584F1637E}" uniqueName="SCELTA" name="Scelta del contraente" dataDxfId="5">
      <xmlColumnPr mapId="5" xpath="/gare/lotto/SCELTA" xmlDataType="string"/>
    </tableColumn>
    <tableColumn id="8" xr3:uid="{DA07E380-2AF3-4D7D-A01E-AA57B20291FD}" uniqueName="OE" name="OE INVITATI" dataDxfId="4">
      <xmlColumnPr mapId="5" xpath="/gare/lotto/OE" xmlDataType="string"/>
    </tableColumn>
    <tableColumn id="9" xr3:uid="{DA72FA47-7962-4372-B7AA-C99739343E9F}" uniqueName="AGGIUDICATARIO" name="AGGIUDICATARIO" dataDxfId="3">
      <xmlColumnPr mapId="5" xpath="/gare/lotto/AGGIUDICATARIO" xmlDataType="string"/>
    </tableColumn>
    <tableColumn id="10" xr3:uid="{106B65B7-409F-46B4-8E74-8D981C1D7372}" uniqueName="IMPORTO" name="IMPORTO DI AGGIUDICAZIONE" dataDxfId="2">
      <xmlColumnPr mapId="5" xpath="/gare/lotto/IMPORTO" xmlDataType="string"/>
    </tableColumn>
    <tableColumn id="11" xr3:uid="{0889F387-C557-42CE-89DF-EE4E4AF73D1D}" uniqueName="LIQUIDATI" name="IMPORTO SOMME LIQUIDATE" dataDxfId="1">
      <xmlColumnPr mapId="5" xpath="/gare/lotto/LIQUIDATI" xmlDataType="string"/>
    </tableColumn>
    <tableColumn id="12" xr3:uid="{E5D76B53-8805-4422-A69F-F095220717F2}" uniqueName="PAGAMENTO" name="DATA PAGAMENTO" dataDxfId="0">
      <xmlColumnPr mapId="5" xpath="/gare/lotto/PAGAMENTO" xmlDataType="string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2E2F-79FD-4888-989F-30549AD2C517}">
  <dimension ref="A1:L104"/>
  <sheetViews>
    <sheetView tabSelected="1" topLeftCell="H1" zoomScaleNormal="100" workbookViewId="0">
      <selection activeCell="L1" sqref="L1"/>
    </sheetView>
  </sheetViews>
  <sheetFormatPr defaultRowHeight="15" x14ac:dyDescent="0.25"/>
  <cols>
    <col min="1" max="1" width="17" style="1" customWidth="1"/>
    <col min="2" max="2" width="21.42578125" style="1" bestFit="1" customWidth="1"/>
    <col min="3" max="3" width="73" style="1" customWidth="1"/>
    <col min="4" max="4" width="12.7109375" style="1" bestFit="1" customWidth="1"/>
    <col min="5" max="5" width="18.42578125" style="1" bestFit="1" customWidth="1"/>
    <col min="6" max="6" width="24.7109375" style="1" bestFit="1" customWidth="1"/>
    <col min="7" max="7" width="52.7109375" style="1" bestFit="1" customWidth="1"/>
    <col min="8" max="8" width="51.28515625" style="1" bestFit="1" customWidth="1"/>
    <col min="9" max="9" width="50.42578125" style="1" bestFit="1" customWidth="1"/>
    <col min="10" max="10" width="33.28515625" style="2" bestFit="1" customWidth="1"/>
    <col min="11" max="11" width="33.5703125" style="1" bestFit="1" customWidth="1"/>
    <col min="12" max="12" width="23" style="1" bestFit="1" customWidth="1"/>
    <col min="13" max="16384" width="9.140625" style="1"/>
  </cols>
  <sheetData>
    <row r="1" spans="1:12" x14ac:dyDescent="0.25">
      <c r="A1" s="4" t="s">
        <v>307</v>
      </c>
      <c r="B1" s="3" t="s">
        <v>308</v>
      </c>
      <c r="C1" s="3" t="s">
        <v>0</v>
      </c>
      <c r="D1" s="3" t="s">
        <v>1</v>
      </c>
      <c r="E1" s="3" t="s">
        <v>133</v>
      </c>
      <c r="F1" s="3" t="s">
        <v>2</v>
      </c>
      <c r="G1" s="3" t="s">
        <v>3</v>
      </c>
      <c r="H1" s="3" t="s">
        <v>134</v>
      </c>
      <c r="I1" s="3" t="s">
        <v>4</v>
      </c>
      <c r="J1" s="34" t="s">
        <v>135</v>
      </c>
      <c r="K1" s="37" t="s">
        <v>5</v>
      </c>
      <c r="L1" s="3" t="s">
        <v>6</v>
      </c>
    </row>
    <row r="2" spans="1:12" ht="45" x14ac:dyDescent="0.25">
      <c r="A2" s="5">
        <v>93473040728</v>
      </c>
      <c r="B2" s="7" t="s">
        <v>309</v>
      </c>
      <c r="C2" s="8" t="s">
        <v>62</v>
      </c>
      <c r="D2" s="14">
        <v>8255218566</v>
      </c>
      <c r="E2" s="22">
        <v>43914</v>
      </c>
      <c r="F2" s="24" t="s">
        <v>9</v>
      </c>
      <c r="G2" s="24" t="s">
        <v>14</v>
      </c>
      <c r="H2" s="24"/>
      <c r="I2" s="24" t="s">
        <v>63</v>
      </c>
      <c r="J2" s="32">
        <v>9174.61</v>
      </c>
      <c r="K2" s="35">
        <v>9541.59</v>
      </c>
      <c r="L2" s="22">
        <v>44243</v>
      </c>
    </row>
    <row r="3" spans="1:12" ht="45" x14ac:dyDescent="0.25">
      <c r="A3" s="5">
        <v>93473040728</v>
      </c>
      <c r="B3" s="5" t="s">
        <v>309</v>
      </c>
      <c r="C3" s="9" t="s">
        <v>111</v>
      </c>
      <c r="D3" s="13">
        <v>8303842332</v>
      </c>
      <c r="E3" s="17">
        <v>43966</v>
      </c>
      <c r="F3" s="10" t="s">
        <v>9</v>
      </c>
      <c r="G3" s="10" t="s">
        <v>89</v>
      </c>
      <c r="H3" s="10"/>
      <c r="I3" s="10" t="s">
        <v>112</v>
      </c>
      <c r="J3" s="25">
        <v>514428.36</v>
      </c>
      <c r="K3" s="27">
        <v>149618.34</v>
      </c>
      <c r="L3" s="17">
        <v>44469</v>
      </c>
    </row>
    <row r="4" spans="1:12" ht="60" x14ac:dyDescent="0.25">
      <c r="A4" s="5">
        <v>93473040728</v>
      </c>
      <c r="B4" s="5" t="s">
        <v>309</v>
      </c>
      <c r="C4" s="9" t="s">
        <v>40</v>
      </c>
      <c r="D4" s="13">
        <v>8347464136</v>
      </c>
      <c r="E4" s="17">
        <v>44004</v>
      </c>
      <c r="F4" s="10" t="s">
        <v>9</v>
      </c>
      <c r="G4" s="10" t="s">
        <v>14</v>
      </c>
      <c r="H4" s="10"/>
      <c r="I4" s="10" t="s">
        <v>41</v>
      </c>
      <c r="J4" s="25">
        <v>520798.74</v>
      </c>
      <c r="K4" s="27">
        <f>324978.41+108326.14</f>
        <v>433304.55</v>
      </c>
      <c r="L4" s="17">
        <v>44230</v>
      </c>
    </row>
    <row r="5" spans="1:12" x14ac:dyDescent="0.25">
      <c r="A5" s="5">
        <v>93473040728</v>
      </c>
      <c r="B5" s="5" t="s">
        <v>309</v>
      </c>
      <c r="C5" s="5" t="s">
        <v>186</v>
      </c>
      <c r="D5" s="15">
        <v>8594480542</v>
      </c>
      <c r="E5" s="18">
        <v>44209</v>
      </c>
      <c r="F5" s="10" t="s">
        <v>9</v>
      </c>
      <c r="G5" s="10" t="s">
        <v>10</v>
      </c>
      <c r="H5" s="5"/>
      <c r="I5" s="10" t="s">
        <v>243</v>
      </c>
      <c r="J5" s="26">
        <v>49829.36</v>
      </c>
      <c r="K5" s="27">
        <v>49431.18</v>
      </c>
      <c r="L5" s="21">
        <v>44302</v>
      </c>
    </row>
    <row r="6" spans="1:12" ht="45" x14ac:dyDescent="0.25">
      <c r="A6" s="5">
        <v>93473040728</v>
      </c>
      <c r="B6" s="5" t="s">
        <v>309</v>
      </c>
      <c r="C6" s="9" t="s">
        <v>173</v>
      </c>
      <c r="D6" s="13" t="s">
        <v>174</v>
      </c>
      <c r="E6" s="17">
        <v>44578</v>
      </c>
      <c r="F6" s="10" t="s">
        <v>9</v>
      </c>
      <c r="G6" s="10" t="s">
        <v>10</v>
      </c>
      <c r="H6" s="10" t="s">
        <v>175</v>
      </c>
      <c r="I6" s="10" t="s">
        <v>175</v>
      </c>
      <c r="J6" s="25">
        <v>45157.3</v>
      </c>
      <c r="K6" s="5"/>
      <c r="L6" s="5"/>
    </row>
    <row r="7" spans="1:12" ht="195" x14ac:dyDescent="0.25">
      <c r="A7" s="5">
        <v>93473040728</v>
      </c>
      <c r="B7" s="5" t="s">
        <v>309</v>
      </c>
      <c r="C7" s="9" t="s">
        <v>186</v>
      </c>
      <c r="D7" s="13" t="s">
        <v>187</v>
      </c>
      <c r="E7" s="19">
        <v>44285</v>
      </c>
      <c r="F7" s="10" t="s">
        <v>178</v>
      </c>
      <c r="G7" s="10" t="s">
        <v>14</v>
      </c>
      <c r="H7" s="9" t="s">
        <v>188</v>
      </c>
      <c r="I7" s="10" t="s">
        <v>189</v>
      </c>
      <c r="J7" s="25">
        <v>133900</v>
      </c>
      <c r="K7" s="5"/>
      <c r="L7" s="5"/>
    </row>
    <row r="8" spans="1:12" ht="30" x14ac:dyDescent="0.25">
      <c r="A8" s="5">
        <v>93473040728</v>
      </c>
      <c r="B8" s="5" t="s">
        <v>309</v>
      </c>
      <c r="C8" s="9" t="s">
        <v>123</v>
      </c>
      <c r="D8" s="10" t="s">
        <v>124</v>
      </c>
      <c r="E8" s="17">
        <v>43663</v>
      </c>
      <c r="F8" s="10" t="s">
        <v>9</v>
      </c>
      <c r="G8" s="10" t="s">
        <v>89</v>
      </c>
      <c r="H8" s="10"/>
      <c r="I8" s="10" t="s">
        <v>125</v>
      </c>
      <c r="J8" s="25">
        <v>141614</v>
      </c>
      <c r="K8" s="28">
        <v>130591.98</v>
      </c>
      <c r="L8" s="17">
        <v>44356</v>
      </c>
    </row>
    <row r="9" spans="1:12" ht="30" x14ac:dyDescent="0.25">
      <c r="A9" s="5">
        <v>93473040728</v>
      </c>
      <c r="B9" s="5" t="s">
        <v>309</v>
      </c>
      <c r="C9" s="9" t="s">
        <v>31</v>
      </c>
      <c r="D9" s="13" t="s">
        <v>32</v>
      </c>
      <c r="E9" s="17">
        <v>43914</v>
      </c>
      <c r="F9" s="10" t="s">
        <v>9</v>
      </c>
      <c r="G9" s="10" t="s">
        <v>14</v>
      </c>
      <c r="H9" s="10"/>
      <c r="I9" s="10" t="s">
        <v>33</v>
      </c>
      <c r="J9" s="25">
        <v>70000</v>
      </c>
      <c r="K9" s="28">
        <v>5287.07</v>
      </c>
      <c r="L9" s="17">
        <v>44225</v>
      </c>
    </row>
    <row r="10" spans="1:12" ht="30" x14ac:dyDescent="0.25">
      <c r="A10" s="5">
        <v>93473040728</v>
      </c>
      <c r="B10" s="5" t="s">
        <v>309</v>
      </c>
      <c r="C10" s="9" t="s">
        <v>126</v>
      </c>
      <c r="D10" s="10" t="s">
        <v>127</v>
      </c>
      <c r="E10" s="17">
        <v>43920</v>
      </c>
      <c r="F10" s="10" t="s">
        <v>9</v>
      </c>
      <c r="G10" s="10" t="s">
        <v>89</v>
      </c>
      <c r="H10" s="9" t="s">
        <v>306</v>
      </c>
      <c r="I10" s="10" t="s">
        <v>128</v>
      </c>
      <c r="J10" s="25">
        <v>44400</v>
      </c>
      <c r="K10" s="27">
        <v>2681.84</v>
      </c>
      <c r="L10" s="17">
        <v>44532</v>
      </c>
    </row>
    <row r="11" spans="1:12" ht="45" x14ac:dyDescent="0.25">
      <c r="A11" s="5">
        <v>93473040728</v>
      </c>
      <c r="B11" s="5" t="s">
        <v>309</v>
      </c>
      <c r="C11" s="9" t="s">
        <v>87</v>
      </c>
      <c r="D11" s="13" t="s">
        <v>88</v>
      </c>
      <c r="E11" s="17">
        <v>43966</v>
      </c>
      <c r="F11" s="10" t="s">
        <v>9</v>
      </c>
      <c r="G11" s="10" t="s">
        <v>89</v>
      </c>
      <c r="H11" s="10"/>
      <c r="I11" s="10" t="s">
        <v>90</v>
      </c>
      <c r="J11" s="25">
        <v>174867.52</v>
      </c>
      <c r="K11" s="27">
        <v>51906.18</v>
      </c>
      <c r="L11" s="17">
        <v>44308</v>
      </c>
    </row>
    <row r="12" spans="1:12" ht="30" x14ac:dyDescent="0.25">
      <c r="A12" s="5">
        <v>93473040728</v>
      </c>
      <c r="B12" s="5" t="s">
        <v>309</v>
      </c>
      <c r="C12" s="9" t="s">
        <v>97</v>
      </c>
      <c r="D12" s="13" t="s">
        <v>98</v>
      </c>
      <c r="E12" s="17">
        <v>43966</v>
      </c>
      <c r="F12" s="10" t="s">
        <v>9</v>
      </c>
      <c r="G12" s="10" t="s">
        <v>89</v>
      </c>
      <c r="H12" s="10"/>
      <c r="I12" s="10" t="s">
        <v>99</v>
      </c>
      <c r="J12" s="25">
        <v>567243.64</v>
      </c>
      <c r="K12" s="27">
        <v>245506.42</v>
      </c>
      <c r="L12" s="17">
        <v>44552</v>
      </c>
    </row>
    <row r="13" spans="1:12" ht="30" x14ac:dyDescent="0.25">
      <c r="A13" s="5">
        <v>93473040728</v>
      </c>
      <c r="B13" s="5" t="s">
        <v>309</v>
      </c>
      <c r="C13" s="9" t="s">
        <v>12</v>
      </c>
      <c r="D13" s="13" t="s">
        <v>13</v>
      </c>
      <c r="E13" s="17">
        <v>43987</v>
      </c>
      <c r="F13" s="10" t="s">
        <v>9</v>
      </c>
      <c r="G13" s="10" t="s">
        <v>14</v>
      </c>
      <c r="H13" s="10"/>
      <c r="I13" s="10" t="s">
        <v>15</v>
      </c>
      <c r="J13" s="25">
        <v>116617</v>
      </c>
      <c r="K13" s="27">
        <v>116368.68</v>
      </c>
      <c r="L13" s="17">
        <v>44209</v>
      </c>
    </row>
    <row r="14" spans="1:12" ht="30" x14ac:dyDescent="0.25">
      <c r="A14" s="5">
        <v>93473040728</v>
      </c>
      <c r="B14" s="5" t="s">
        <v>309</v>
      </c>
      <c r="C14" s="9" t="s">
        <v>100</v>
      </c>
      <c r="D14" s="13" t="s">
        <v>101</v>
      </c>
      <c r="E14" s="17">
        <v>44032</v>
      </c>
      <c r="F14" s="10" t="s">
        <v>9</v>
      </c>
      <c r="G14" s="10" t="s">
        <v>89</v>
      </c>
      <c r="H14" s="10"/>
      <c r="I14" s="10" t="s">
        <v>102</v>
      </c>
      <c r="J14" s="25">
        <v>880000</v>
      </c>
      <c r="K14" s="27">
        <v>400155.6</v>
      </c>
      <c r="L14" s="17">
        <v>44412</v>
      </c>
    </row>
    <row r="15" spans="1:12" ht="60" x14ac:dyDescent="0.25">
      <c r="A15" s="5">
        <v>93473040728</v>
      </c>
      <c r="B15" s="5" t="s">
        <v>309</v>
      </c>
      <c r="C15" s="9" t="s">
        <v>64</v>
      </c>
      <c r="D15" s="13" t="s">
        <v>65</v>
      </c>
      <c r="E15" s="17">
        <v>44081</v>
      </c>
      <c r="F15" s="10" t="s">
        <v>9</v>
      </c>
      <c r="G15" s="10" t="s">
        <v>10</v>
      </c>
      <c r="H15" s="10"/>
      <c r="I15" s="10" t="s">
        <v>66</v>
      </c>
      <c r="J15" s="27">
        <v>38002.199999999997</v>
      </c>
      <c r="K15" s="27">
        <v>38002.199999999997</v>
      </c>
      <c r="L15" s="17">
        <v>44504</v>
      </c>
    </row>
    <row r="16" spans="1:12" ht="240" x14ac:dyDescent="0.25">
      <c r="A16" s="5">
        <v>93473040728</v>
      </c>
      <c r="B16" s="5" t="s">
        <v>309</v>
      </c>
      <c r="C16" s="9" t="s">
        <v>182</v>
      </c>
      <c r="D16" s="13" t="s">
        <v>183</v>
      </c>
      <c r="E16" s="19">
        <v>44251</v>
      </c>
      <c r="F16" s="10" t="s">
        <v>178</v>
      </c>
      <c r="G16" s="10" t="s">
        <v>89</v>
      </c>
      <c r="H16" s="9" t="s">
        <v>184</v>
      </c>
      <c r="I16" s="10" t="s">
        <v>185</v>
      </c>
      <c r="J16" s="25">
        <v>3373005.6</v>
      </c>
      <c r="K16" s="25">
        <v>600</v>
      </c>
      <c r="L16" s="19">
        <v>44532</v>
      </c>
    </row>
    <row r="17" spans="1:12" x14ac:dyDescent="0.25">
      <c r="A17" s="5">
        <v>93473040728</v>
      </c>
      <c r="B17" s="5" t="s">
        <v>309</v>
      </c>
      <c r="C17" s="5" t="s">
        <v>186</v>
      </c>
      <c r="D17" s="5" t="s">
        <v>224</v>
      </c>
      <c r="E17" s="18">
        <v>44285</v>
      </c>
      <c r="F17" s="10" t="s">
        <v>9</v>
      </c>
      <c r="G17" s="10" t="s">
        <v>14</v>
      </c>
      <c r="H17" s="5"/>
      <c r="I17" s="10" t="s">
        <v>243</v>
      </c>
      <c r="J17" s="26">
        <v>131400</v>
      </c>
      <c r="K17" s="27">
        <v>30</v>
      </c>
      <c r="L17" s="21">
        <v>44532</v>
      </c>
    </row>
    <row r="18" spans="1:12" ht="75" x14ac:dyDescent="0.25">
      <c r="A18" s="5">
        <v>93473040728</v>
      </c>
      <c r="B18" s="5" t="s">
        <v>309</v>
      </c>
      <c r="C18" s="9" t="s">
        <v>139</v>
      </c>
      <c r="D18" s="10" t="s">
        <v>140</v>
      </c>
      <c r="E18" s="17">
        <v>44302</v>
      </c>
      <c r="F18" s="10" t="s">
        <v>9</v>
      </c>
      <c r="G18" s="10" t="s">
        <v>10</v>
      </c>
      <c r="H18" s="10" t="s">
        <v>141</v>
      </c>
      <c r="I18" s="10" t="s">
        <v>141</v>
      </c>
      <c r="J18" s="25">
        <v>47000</v>
      </c>
      <c r="K18" s="5"/>
      <c r="L18" s="5"/>
    </row>
    <row r="19" spans="1:12" x14ac:dyDescent="0.25">
      <c r="A19" s="5">
        <v>93473040728</v>
      </c>
      <c r="B19" s="5" t="s">
        <v>309</v>
      </c>
      <c r="C19" s="5" t="s">
        <v>215</v>
      </c>
      <c r="D19" s="5" t="s">
        <v>214</v>
      </c>
      <c r="E19" s="18">
        <v>44316</v>
      </c>
      <c r="F19" s="10" t="s">
        <v>9</v>
      </c>
      <c r="G19" s="10" t="s">
        <v>14</v>
      </c>
      <c r="H19" s="5"/>
      <c r="I19" s="10" t="s">
        <v>236</v>
      </c>
      <c r="J19" s="26">
        <v>70000</v>
      </c>
      <c r="K19" s="27">
        <v>72830</v>
      </c>
      <c r="L19" s="21">
        <v>44504</v>
      </c>
    </row>
    <row r="20" spans="1:12" ht="150" x14ac:dyDescent="0.25">
      <c r="A20" s="5">
        <v>93473040728</v>
      </c>
      <c r="B20" s="5" t="s">
        <v>309</v>
      </c>
      <c r="C20" s="9" t="s">
        <v>142</v>
      </c>
      <c r="D20" s="10" t="s">
        <v>143</v>
      </c>
      <c r="E20" s="17">
        <v>44323</v>
      </c>
      <c r="F20" s="10" t="s">
        <v>9</v>
      </c>
      <c r="G20" s="10" t="s">
        <v>14</v>
      </c>
      <c r="H20" s="9" t="s">
        <v>144</v>
      </c>
      <c r="I20" s="10" t="s">
        <v>36</v>
      </c>
      <c r="J20" s="25">
        <v>142800</v>
      </c>
      <c r="K20" s="5"/>
      <c r="L20" s="5"/>
    </row>
    <row r="21" spans="1:12" ht="45" x14ac:dyDescent="0.25">
      <c r="A21" s="5">
        <v>93473040728</v>
      </c>
      <c r="B21" s="5" t="s">
        <v>309</v>
      </c>
      <c r="C21" s="9" t="s">
        <v>190</v>
      </c>
      <c r="D21" s="13" t="s">
        <v>191</v>
      </c>
      <c r="E21" s="19">
        <v>44378</v>
      </c>
      <c r="F21" s="10" t="s">
        <v>178</v>
      </c>
      <c r="G21" s="10" t="s">
        <v>89</v>
      </c>
      <c r="H21" s="9" t="s">
        <v>192</v>
      </c>
      <c r="I21" s="10" t="s">
        <v>189</v>
      </c>
      <c r="J21" s="25">
        <v>323622.42</v>
      </c>
      <c r="K21" s="27">
        <v>225</v>
      </c>
      <c r="L21" s="21">
        <v>44551</v>
      </c>
    </row>
    <row r="22" spans="1:12" ht="60" x14ac:dyDescent="0.25">
      <c r="A22" s="5">
        <v>93473040728</v>
      </c>
      <c r="B22" s="5" t="s">
        <v>309</v>
      </c>
      <c r="C22" s="9" t="s">
        <v>166</v>
      </c>
      <c r="D22" s="13" t="s">
        <v>167</v>
      </c>
      <c r="E22" s="17">
        <v>44530</v>
      </c>
      <c r="F22" s="10" t="s">
        <v>9</v>
      </c>
      <c r="G22" s="10" t="s">
        <v>10</v>
      </c>
      <c r="H22" s="9" t="s">
        <v>168</v>
      </c>
      <c r="I22" s="10" t="s">
        <v>169</v>
      </c>
      <c r="J22" s="25">
        <v>68172</v>
      </c>
      <c r="K22" s="5"/>
      <c r="L22" s="5"/>
    </row>
    <row r="23" spans="1:12" ht="45" x14ac:dyDescent="0.25">
      <c r="A23" s="5">
        <v>93473040728</v>
      </c>
      <c r="B23" s="5" t="s">
        <v>309</v>
      </c>
      <c r="C23" s="9" t="s">
        <v>305</v>
      </c>
      <c r="D23" s="13" t="s">
        <v>170</v>
      </c>
      <c r="E23" s="17">
        <v>44572</v>
      </c>
      <c r="F23" s="10" t="s">
        <v>9</v>
      </c>
      <c r="G23" s="10" t="s">
        <v>10</v>
      </c>
      <c r="H23" s="9" t="s">
        <v>171</v>
      </c>
      <c r="I23" s="10" t="s">
        <v>172</v>
      </c>
      <c r="J23" s="25"/>
      <c r="K23" s="5"/>
      <c r="L23" s="5"/>
    </row>
    <row r="24" spans="1:12" ht="30" x14ac:dyDescent="0.25">
      <c r="A24" s="5">
        <v>93473040728</v>
      </c>
      <c r="B24" s="5" t="s">
        <v>309</v>
      </c>
      <c r="C24" s="9" t="s">
        <v>37</v>
      </c>
      <c r="D24" s="13" t="s">
        <v>38</v>
      </c>
      <c r="E24" s="17">
        <v>43628</v>
      </c>
      <c r="F24" s="10" t="s">
        <v>9</v>
      </c>
      <c r="G24" s="10" t="s">
        <v>10</v>
      </c>
      <c r="H24" s="10"/>
      <c r="I24" s="10" t="s">
        <v>39</v>
      </c>
      <c r="J24" s="28">
        <v>17610</v>
      </c>
      <c r="K24" s="28">
        <v>17610</v>
      </c>
      <c r="L24" s="17">
        <v>44230</v>
      </c>
    </row>
    <row r="25" spans="1:12" ht="75" x14ac:dyDescent="0.25">
      <c r="A25" s="5">
        <v>93473040728</v>
      </c>
      <c r="B25" s="5" t="s">
        <v>309</v>
      </c>
      <c r="C25" s="9" t="s">
        <v>155</v>
      </c>
      <c r="D25" s="13" t="s">
        <v>156</v>
      </c>
      <c r="E25" s="17">
        <v>44511</v>
      </c>
      <c r="F25" s="10" t="s">
        <v>9</v>
      </c>
      <c r="G25" s="10" t="s">
        <v>10</v>
      </c>
      <c r="H25" s="10" t="s">
        <v>154</v>
      </c>
      <c r="I25" s="10" t="s">
        <v>154</v>
      </c>
      <c r="J25" s="25">
        <v>901.28</v>
      </c>
      <c r="K25" s="25">
        <v>901.28</v>
      </c>
      <c r="L25" s="17">
        <v>44543</v>
      </c>
    </row>
    <row r="26" spans="1:12" x14ac:dyDescent="0.25">
      <c r="A26" s="5">
        <v>93473040728</v>
      </c>
      <c r="B26" s="5" t="s">
        <v>309</v>
      </c>
      <c r="C26" s="10" t="s">
        <v>223</v>
      </c>
      <c r="D26" s="13" t="s">
        <v>222</v>
      </c>
      <c r="E26" s="18">
        <v>44292</v>
      </c>
      <c r="F26" s="10" t="s">
        <v>9</v>
      </c>
      <c r="G26" s="10" t="s">
        <v>10</v>
      </c>
      <c r="H26" s="5"/>
      <c r="I26" s="10" t="s">
        <v>242</v>
      </c>
      <c r="J26" s="27">
        <v>15000</v>
      </c>
      <c r="K26" s="27">
        <v>5170</v>
      </c>
      <c r="L26" s="21">
        <v>44553</v>
      </c>
    </row>
    <row r="27" spans="1:12" x14ac:dyDescent="0.25">
      <c r="A27" s="5">
        <v>93473040728</v>
      </c>
      <c r="B27" s="5" t="s">
        <v>309</v>
      </c>
      <c r="C27" s="9" t="s">
        <v>91</v>
      </c>
      <c r="D27" s="13" t="s">
        <v>92</v>
      </c>
      <c r="E27" s="17">
        <v>44082</v>
      </c>
      <c r="F27" s="10" t="s">
        <v>9</v>
      </c>
      <c r="G27" s="10" t="s">
        <v>10</v>
      </c>
      <c r="H27" s="10"/>
      <c r="I27" s="10" t="s">
        <v>58</v>
      </c>
      <c r="J27" s="28">
        <v>600</v>
      </c>
      <c r="K27" s="28">
        <v>600</v>
      </c>
      <c r="L27" s="17">
        <v>44319</v>
      </c>
    </row>
    <row r="28" spans="1:12" x14ac:dyDescent="0.25">
      <c r="A28" s="5">
        <v>93473040728</v>
      </c>
      <c r="B28" s="5" t="s">
        <v>309</v>
      </c>
      <c r="C28" s="10" t="s">
        <v>226</v>
      </c>
      <c r="D28" s="13" t="s">
        <v>225</v>
      </c>
      <c r="E28" s="18">
        <v>44278</v>
      </c>
      <c r="F28" s="10" t="s">
        <v>9</v>
      </c>
      <c r="G28" s="10" t="s">
        <v>10</v>
      </c>
      <c r="H28" s="5"/>
      <c r="I28" s="10" t="s">
        <v>244</v>
      </c>
      <c r="J28" s="26">
        <v>9391.2000000000007</v>
      </c>
      <c r="K28" s="27">
        <f>1884.26+1354.5+120.4</f>
        <v>3359.1600000000003</v>
      </c>
      <c r="L28" s="21">
        <v>44439</v>
      </c>
    </row>
    <row r="29" spans="1:12" ht="60" x14ac:dyDescent="0.25">
      <c r="A29" s="5">
        <v>93473040728</v>
      </c>
      <c r="B29" s="5" t="s">
        <v>309</v>
      </c>
      <c r="C29" s="9" t="s">
        <v>163</v>
      </c>
      <c r="D29" s="13" t="s">
        <v>164</v>
      </c>
      <c r="E29" s="17">
        <v>44315</v>
      </c>
      <c r="F29" s="10" t="s">
        <v>9</v>
      </c>
      <c r="G29" s="10" t="s">
        <v>10</v>
      </c>
      <c r="H29" s="10" t="s">
        <v>165</v>
      </c>
      <c r="I29" s="10" t="s">
        <v>165</v>
      </c>
      <c r="J29" s="25">
        <v>2833.2</v>
      </c>
      <c r="K29" s="25">
        <v>2833.2</v>
      </c>
      <c r="L29" s="17">
        <v>44550</v>
      </c>
    </row>
    <row r="30" spans="1:12" x14ac:dyDescent="0.25">
      <c r="A30" s="5">
        <v>93473040728</v>
      </c>
      <c r="B30" s="5" t="s">
        <v>309</v>
      </c>
      <c r="C30" s="9" t="s">
        <v>18</v>
      </c>
      <c r="D30" s="13" t="s">
        <v>19</v>
      </c>
      <c r="E30" s="17">
        <v>43811</v>
      </c>
      <c r="F30" s="10" t="s">
        <v>9</v>
      </c>
      <c r="G30" s="10" t="s">
        <v>20</v>
      </c>
      <c r="H30" s="10"/>
      <c r="I30" s="10" t="s">
        <v>21</v>
      </c>
      <c r="J30" s="27">
        <v>1638</v>
      </c>
      <c r="K30" s="27">
        <v>1638</v>
      </c>
      <c r="L30" s="17">
        <v>44210</v>
      </c>
    </row>
    <row r="31" spans="1:12" x14ac:dyDescent="0.25">
      <c r="A31" s="5">
        <v>93473040728</v>
      </c>
      <c r="B31" s="5" t="s">
        <v>309</v>
      </c>
      <c r="C31" s="10" t="s">
        <v>219</v>
      </c>
      <c r="D31" s="13" t="s">
        <v>122</v>
      </c>
      <c r="E31" s="18">
        <v>44306</v>
      </c>
      <c r="F31" s="10" t="s">
        <v>9</v>
      </c>
      <c r="G31" s="10" t="s">
        <v>10</v>
      </c>
      <c r="H31" s="5"/>
      <c r="I31" s="10" t="s">
        <v>240</v>
      </c>
      <c r="J31" s="26">
        <v>400</v>
      </c>
      <c r="K31" s="27">
        <v>400</v>
      </c>
      <c r="L31" s="17">
        <v>44351</v>
      </c>
    </row>
    <row r="32" spans="1:12" x14ac:dyDescent="0.25">
      <c r="A32" s="5">
        <v>93473040728</v>
      </c>
      <c r="B32" s="5" t="s">
        <v>309</v>
      </c>
      <c r="C32" s="9" t="s">
        <v>129</v>
      </c>
      <c r="D32" s="13" t="s">
        <v>303</v>
      </c>
      <c r="E32" s="17">
        <v>44183</v>
      </c>
      <c r="F32" s="10" t="s">
        <v>9</v>
      </c>
      <c r="G32" s="10" t="s">
        <v>10</v>
      </c>
      <c r="H32" s="10"/>
      <c r="I32" s="10" t="s">
        <v>58</v>
      </c>
      <c r="J32" s="27">
        <v>3750</v>
      </c>
      <c r="K32" s="27">
        <v>3750</v>
      </c>
      <c r="L32" s="17">
        <v>44530</v>
      </c>
    </row>
    <row r="33" spans="1:12" x14ac:dyDescent="0.25">
      <c r="A33" s="5">
        <v>93473040728</v>
      </c>
      <c r="B33" s="5" t="s">
        <v>309</v>
      </c>
      <c r="C33" s="10" t="s">
        <v>228</v>
      </c>
      <c r="D33" s="13" t="s">
        <v>227</v>
      </c>
      <c r="E33" s="18">
        <v>44243</v>
      </c>
      <c r="F33" s="10" t="s">
        <v>9</v>
      </c>
      <c r="G33" s="10" t="s">
        <v>10</v>
      </c>
      <c r="H33" s="5"/>
      <c r="I33" s="10" t="s">
        <v>245</v>
      </c>
      <c r="J33" s="26">
        <v>180</v>
      </c>
      <c r="K33" s="27">
        <v>180</v>
      </c>
      <c r="L33" s="21">
        <v>44266</v>
      </c>
    </row>
    <row r="34" spans="1:12" ht="75" x14ac:dyDescent="0.25">
      <c r="A34" s="5">
        <v>93473040728</v>
      </c>
      <c r="B34" s="5" t="s">
        <v>309</v>
      </c>
      <c r="C34" s="9" t="s">
        <v>157</v>
      </c>
      <c r="D34" s="13" t="s">
        <v>158</v>
      </c>
      <c r="E34" s="19">
        <v>44495</v>
      </c>
      <c r="F34" s="10" t="s">
        <v>9</v>
      </c>
      <c r="G34" s="10" t="s">
        <v>10</v>
      </c>
      <c r="H34" s="10" t="s">
        <v>159</v>
      </c>
      <c r="I34" s="10" t="s">
        <v>159</v>
      </c>
      <c r="J34" s="25">
        <v>898.5</v>
      </c>
      <c r="K34" s="5"/>
      <c r="L34" s="5"/>
    </row>
    <row r="35" spans="1:12" ht="75" x14ac:dyDescent="0.25">
      <c r="A35" s="5">
        <v>93473040728</v>
      </c>
      <c r="B35" s="5" t="s">
        <v>309</v>
      </c>
      <c r="C35" s="9" t="s">
        <v>48</v>
      </c>
      <c r="D35" s="13" t="s">
        <v>49</v>
      </c>
      <c r="E35" s="17">
        <v>44165</v>
      </c>
      <c r="F35" s="10" t="s">
        <v>9</v>
      </c>
      <c r="G35" s="10" t="s">
        <v>10</v>
      </c>
      <c r="H35" s="10"/>
      <c r="I35" s="10" t="s">
        <v>47</v>
      </c>
      <c r="J35" s="28">
        <v>434</v>
      </c>
      <c r="K35" s="28">
        <v>434</v>
      </c>
      <c r="L35" s="17">
        <v>44235</v>
      </c>
    </row>
    <row r="36" spans="1:12" ht="30" x14ac:dyDescent="0.25">
      <c r="A36" s="5">
        <v>93473040728</v>
      </c>
      <c r="B36" s="5" t="s">
        <v>309</v>
      </c>
      <c r="C36" s="9" t="s">
        <v>130</v>
      </c>
      <c r="D36" s="13" t="s">
        <v>131</v>
      </c>
      <c r="E36" s="19">
        <v>43915</v>
      </c>
      <c r="F36" s="10" t="s">
        <v>9</v>
      </c>
      <c r="G36" s="10" t="s">
        <v>10</v>
      </c>
      <c r="H36" s="10"/>
      <c r="I36" s="10" t="s">
        <v>132</v>
      </c>
      <c r="J36" s="28">
        <v>33091.4</v>
      </c>
      <c r="K36" s="28">
        <v>33091.4</v>
      </c>
      <c r="L36" s="17">
        <v>44357</v>
      </c>
    </row>
    <row r="37" spans="1:12" ht="90" x14ac:dyDescent="0.25">
      <c r="A37" s="5">
        <v>93473040728</v>
      </c>
      <c r="B37" s="5" t="s">
        <v>309</v>
      </c>
      <c r="C37" s="9" t="s">
        <v>176</v>
      </c>
      <c r="D37" s="13" t="s">
        <v>177</v>
      </c>
      <c r="E37" s="19">
        <v>44251</v>
      </c>
      <c r="F37" s="10" t="s">
        <v>178</v>
      </c>
      <c r="G37" s="10" t="s">
        <v>179</v>
      </c>
      <c r="H37" s="9" t="s">
        <v>180</v>
      </c>
      <c r="I37" s="10" t="s">
        <v>181</v>
      </c>
      <c r="J37" s="25">
        <v>1618.01</v>
      </c>
      <c r="K37" s="25">
        <v>1618.01</v>
      </c>
      <c r="L37" s="19">
        <v>44446</v>
      </c>
    </row>
    <row r="38" spans="1:12" x14ac:dyDescent="0.25">
      <c r="A38" s="5">
        <v>93473040728</v>
      </c>
      <c r="B38" s="5" t="s">
        <v>309</v>
      </c>
      <c r="C38" s="10" t="s">
        <v>217</v>
      </c>
      <c r="D38" s="13" t="s">
        <v>216</v>
      </c>
      <c r="E38" s="20">
        <v>44312</v>
      </c>
      <c r="F38" s="10" t="s">
        <v>9</v>
      </c>
      <c r="G38" s="10" t="s">
        <v>10</v>
      </c>
      <c r="H38" s="5"/>
      <c r="I38" s="10" t="s">
        <v>237</v>
      </c>
      <c r="J38" s="29" t="s">
        <v>238</v>
      </c>
      <c r="K38" s="29">
        <v>862.5</v>
      </c>
      <c r="L38" s="21">
        <v>44530</v>
      </c>
    </row>
    <row r="39" spans="1:12" x14ac:dyDescent="0.25">
      <c r="A39" s="5">
        <v>93473040728</v>
      </c>
      <c r="B39" s="5" t="s">
        <v>309</v>
      </c>
      <c r="C39" s="10" t="s">
        <v>234</v>
      </c>
      <c r="D39" s="13" t="s">
        <v>233</v>
      </c>
      <c r="E39" s="18">
        <v>44209</v>
      </c>
      <c r="F39" s="10" t="s">
        <v>9</v>
      </c>
      <c r="G39" s="10" t="s">
        <v>10</v>
      </c>
      <c r="H39" s="5"/>
      <c r="I39" s="10" t="s">
        <v>246</v>
      </c>
      <c r="J39" s="26">
        <v>7500</v>
      </c>
      <c r="K39" s="27">
        <v>2544.5</v>
      </c>
      <c r="L39" s="21">
        <v>44441</v>
      </c>
    </row>
    <row r="40" spans="1:12" ht="30" x14ac:dyDescent="0.25">
      <c r="A40" s="5">
        <v>93473040728</v>
      </c>
      <c r="B40" s="5" t="s">
        <v>309</v>
      </c>
      <c r="C40" s="9" t="s">
        <v>136</v>
      </c>
      <c r="D40" s="13" t="s">
        <v>137</v>
      </c>
      <c r="E40" s="19">
        <v>44545</v>
      </c>
      <c r="F40" s="10" t="s">
        <v>9</v>
      </c>
      <c r="G40" s="10" t="s">
        <v>10</v>
      </c>
      <c r="H40" s="10" t="s">
        <v>138</v>
      </c>
      <c r="I40" s="10" t="s">
        <v>138</v>
      </c>
      <c r="J40" s="25">
        <v>1100</v>
      </c>
      <c r="K40" s="5"/>
      <c r="L40" s="5"/>
    </row>
    <row r="41" spans="1:12" ht="45" x14ac:dyDescent="0.25">
      <c r="A41" s="5">
        <v>93473040728</v>
      </c>
      <c r="B41" s="5" t="s">
        <v>309</v>
      </c>
      <c r="C41" s="9" t="s">
        <v>200</v>
      </c>
      <c r="D41" s="13" t="s">
        <v>201</v>
      </c>
      <c r="E41" s="19">
        <v>44410</v>
      </c>
      <c r="F41" s="10" t="s">
        <v>178</v>
      </c>
      <c r="G41" s="10" t="s">
        <v>10</v>
      </c>
      <c r="H41" s="9" t="s">
        <v>202</v>
      </c>
      <c r="I41" s="9" t="s">
        <v>202</v>
      </c>
      <c r="J41" s="25">
        <v>18800</v>
      </c>
      <c r="K41" s="5"/>
      <c r="L41" s="5"/>
    </row>
    <row r="42" spans="1:12" ht="75" x14ac:dyDescent="0.25">
      <c r="A42" s="5">
        <v>93473040728</v>
      </c>
      <c r="B42" s="5" t="s">
        <v>309</v>
      </c>
      <c r="C42" s="9" t="s">
        <v>152</v>
      </c>
      <c r="D42" s="13" t="s">
        <v>153</v>
      </c>
      <c r="E42" s="17">
        <v>44474</v>
      </c>
      <c r="F42" s="10" t="s">
        <v>9</v>
      </c>
      <c r="G42" s="10" t="s">
        <v>10</v>
      </c>
      <c r="H42" s="10" t="s">
        <v>154</v>
      </c>
      <c r="I42" s="10" t="s">
        <v>154</v>
      </c>
      <c r="J42" s="25">
        <v>2437.17</v>
      </c>
      <c r="K42" s="25">
        <v>1227.25</v>
      </c>
      <c r="L42" s="17">
        <v>44504</v>
      </c>
    </row>
    <row r="43" spans="1:12" ht="60" x14ac:dyDescent="0.25">
      <c r="A43" s="5">
        <v>93473040728</v>
      </c>
      <c r="B43" s="5" t="s">
        <v>309</v>
      </c>
      <c r="C43" s="9" t="s">
        <v>213</v>
      </c>
      <c r="D43" s="13" t="s">
        <v>212</v>
      </c>
      <c r="E43" s="18">
        <v>44323</v>
      </c>
      <c r="F43" s="10" t="s">
        <v>9</v>
      </c>
      <c r="G43" s="10" t="s">
        <v>10</v>
      </c>
      <c r="H43" s="5"/>
      <c r="I43" s="10" t="s">
        <v>235</v>
      </c>
      <c r="J43" s="26">
        <v>10954.25</v>
      </c>
      <c r="K43" s="27"/>
      <c r="L43" s="5"/>
    </row>
    <row r="44" spans="1:12" x14ac:dyDescent="0.25">
      <c r="A44" s="5">
        <v>93473040728</v>
      </c>
      <c r="B44" s="5" t="s">
        <v>309</v>
      </c>
      <c r="C44" s="9" t="s">
        <v>116</v>
      </c>
      <c r="D44" s="13" t="s">
        <v>117</v>
      </c>
      <c r="E44" s="17">
        <v>44306</v>
      </c>
      <c r="F44" s="10" t="s">
        <v>9</v>
      </c>
      <c r="G44" s="10" t="s">
        <v>10</v>
      </c>
      <c r="H44" s="10"/>
      <c r="I44" s="10" t="s">
        <v>118</v>
      </c>
      <c r="J44" s="29">
        <v>2200</v>
      </c>
      <c r="K44" s="29">
        <v>2200</v>
      </c>
      <c r="L44" s="17">
        <v>44518</v>
      </c>
    </row>
    <row r="45" spans="1:12" ht="30" x14ac:dyDescent="0.25">
      <c r="A45" s="5">
        <v>93473040728</v>
      </c>
      <c r="B45" s="5" t="s">
        <v>309</v>
      </c>
      <c r="C45" s="9" t="s">
        <v>203</v>
      </c>
      <c r="D45" s="13" t="s">
        <v>204</v>
      </c>
      <c r="E45" s="19">
        <v>44481</v>
      </c>
      <c r="F45" s="10" t="s">
        <v>178</v>
      </c>
      <c r="G45" s="10" t="s">
        <v>10</v>
      </c>
      <c r="H45" s="9" t="s">
        <v>195</v>
      </c>
      <c r="I45" s="10" t="s">
        <v>195</v>
      </c>
      <c r="J45" s="25">
        <v>1024.8</v>
      </c>
      <c r="K45" s="5"/>
      <c r="L45" s="5"/>
    </row>
    <row r="46" spans="1:12" x14ac:dyDescent="0.25">
      <c r="A46" s="5">
        <v>93473040728</v>
      </c>
      <c r="B46" s="5" t="s">
        <v>309</v>
      </c>
      <c r="C46" s="9" t="s">
        <v>56</v>
      </c>
      <c r="D46" s="13" t="s">
        <v>57</v>
      </c>
      <c r="E46" s="17">
        <v>44183</v>
      </c>
      <c r="F46" s="10" t="s">
        <v>9</v>
      </c>
      <c r="G46" s="10" t="s">
        <v>10</v>
      </c>
      <c r="H46" s="10"/>
      <c r="I46" s="10" t="s">
        <v>58</v>
      </c>
      <c r="J46" s="28">
        <v>1200</v>
      </c>
      <c r="K46" s="28">
        <v>1200</v>
      </c>
      <c r="L46" s="17">
        <v>44238</v>
      </c>
    </row>
    <row r="47" spans="1:12" x14ac:dyDescent="0.25">
      <c r="A47" s="5">
        <v>93473040728</v>
      </c>
      <c r="B47" s="5" t="s">
        <v>309</v>
      </c>
      <c r="C47" s="10" t="s">
        <v>218</v>
      </c>
      <c r="D47" s="13" t="s">
        <v>110</v>
      </c>
      <c r="E47" s="20">
        <v>44307</v>
      </c>
      <c r="F47" s="10" t="s">
        <v>9</v>
      </c>
      <c r="G47" s="10" t="s">
        <v>10</v>
      </c>
      <c r="H47" s="5"/>
      <c r="I47" s="10" t="s">
        <v>239</v>
      </c>
      <c r="J47" s="28">
        <v>245.9</v>
      </c>
      <c r="K47" s="29">
        <v>420</v>
      </c>
      <c r="L47" s="21">
        <v>44530</v>
      </c>
    </row>
    <row r="48" spans="1:12" ht="75" x14ac:dyDescent="0.25">
      <c r="A48" s="5">
        <v>93473040728</v>
      </c>
      <c r="B48" s="5" t="s">
        <v>309</v>
      </c>
      <c r="C48" s="9" t="s">
        <v>160</v>
      </c>
      <c r="D48" s="13" t="s">
        <v>161</v>
      </c>
      <c r="E48" s="17">
        <v>44495</v>
      </c>
      <c r="F48" s="10" t="s">
        <v>9</v>
      </c>
      <c r="G48" s="10" t="s">
        <v>10</v>
      </c>
      <c r="H48" s="9" t="s">
        <v>162</v>
      </c>
      <c r="I48" s="10" t="s">
        <v>138</v>
      </c>
      <c r="J48" s="25">
        <v>1260</v>
      </c>
      <c r="K48" s="25">
        <v>630</v>
      </c>
      <c r="L48" s="17">
        <v>44546</v>
      </c>
    </row>
    <row r="49" spans="1:12" x14ac:dyDescent="0.25">
      <c r="A49" s="5">
        <v>93473040728</v>
      </c>
      <c r="B49" s="5" t="s">
        <v>309</v>
      </c>
      <c r="C49" s="9" t="s">
        <v>28</v>
      </c>
      <c r="D49" s="13" t="s">
        <v>29</v>
      </c>
      <c r="E49" s="17">
        <v>44160</v>
      </c>
      <c r="F49" s="10" t="s">
        <v>9</v>
      </c>
      <c r="G49" s="10" t="s">
        <v>10</v>
      </c>
      <c r="H49" s="10"/>
      <c r="I49" s="10" t="s">
        <v>30</v>
      </c>
      <c r="J49" s="27">
        <v>1296.95</v>
      </c>
      <c r="K49" s="27">
        <v>1296.95</v>
      </c>
      <c r="L49" s="17">
        <v>44210</v>
      </c>
    </row>
    <row r="50" spans="1:12" x14ac:dyDescent="0.25">
      <c r="A50" s="5">
        <v>93473040728</v>
      </c>
      <c r="B50" s="5" t="s">
        <v>309</v>
      </c>
      <c r="C50" s="9" t="s">
        <v>50</v>
      </c>
      <c r="D50" s="13" t="s">
        <v>51</v>
      </c>
      <c r="E50" s="17">
        <v>44195</v>
      </c>
      <c r="F50" s="10" t="s">
        <v>9</v>
      </c>
      <c r="G50" s="10" t="s">
        <v>10</v>
      </c>
      <c r="H50" s="10"/>
      <c r="I50" s="10" t="s">
        <v>52</v>
      </c>
      <c r="J50" s="27">
        <v>3607</v>
      </c>
      <c r="K50" s="27">
        <v>3607</v>
      </c>
      <c r="L50" s="17">
        <v>44235</v>
      </c>
    </row>
    <row r="51" spans="1:12" ht="60" x14ac:dyDescent="0.25">
      <c r="A51" s="5">
        <v>93473040728</v>
      </c>
      <c r="B51" s="5" t="s">
        <v>309</v>
      </c>
      <c r="C51" s="9" t="s">
        <v>148</v>
      </c>
      <c r="D51" s="13" t="s">
        <v>149</v>
      </c>
      <c r="E51" s="17">
        <v>44491</v>
      </c>
      <c r="F51" s="10" t="s">
        <v>9</v>
      </c>
      <c r="G51" s="10" t="s">
        <v>10</v>
      </c>
      <c r="H51" s="9" t="s">
        <v>150</v>
      </c>
      <c r="I51" s="10" t="s">
        <v>151</v>
      </c>
      <c r="J51" s="25">
        <v>18000</v>
      </c>
      <c r="K51" s="5"/>
      <c r="L51" s="5"/>
    </row>
    <row r="52" spans="1:12" x14ac:dyDescent="0.25">
      <c r="A52" s="5">
        <v>93473040728</v>
      </c>
      <c r="B52" s="5" t="s">
        <v>309</v>
      </c>
      <c r="C52" s="10" t="s">
        <v>221</v>
      </c>
      <c r="D52" s="13" t="s">
        <v>220</v>
      </c>
      <c r="E52" s="18">
        <v>44299</v>
      </c>
      <c r="F52" s="10" t="s">
        <v>9</v>
      </c>
      <c r="G52" s="10" t="s">
        <v>10</v>
      </c>
      <c r="H52" s="5"/>
      <c r="I52" s="10" t="s">
        <v>241</v>
      </c>
      <c r="J52" s="26">
        <v>25000</v>
      </c>
      <c r="K52" s="27"/>
      <c r="L52" s="5"/>
    </row>
    <row r="53" spans="1:12" x14ac:dyDescent="0.25">
      <c r="A53" s="5">
        <v>93473040728</v>
      </c>
      <c r="B53" s="5" t="s">
        <v>309</v>
      </c>
      <c r="C53" s="9" t="s">
        <v>45</v>
      </c>
      <c r="D53" s="13" t="s">
        <v>46</v>
      </c>
      <c r="E53" s="17">
        <v>44013</v>
      </c>
      <c r="F53" s="10" t="s">
        <v>9</v>
      </c>
      <c r="G53" s="10" t="s">
        <v>10</v>
      </c>
      <c r="H53" s="10"/>
      <c r="I53" s="10" t="s">
        <v>47</v>
      </c>
      <c r="J53" s="28">
        <v>264</v>
      </c>
      <c r="K53" s="28">
        <v>264</v>
      </c>
      <c r="L53" s="17">
        <v>44235</v>
      </c>
    </row>
    <row r="54" spans="1:12" ht="45" x14ac:dyDescent="0.25">
      <c r="A54" s="5">
        <v>93473040728</v>
      </c>
      <c r="B54" s="5" t="s">
        <v>309</v>
      </c>
      <c r="C54" s="9" t="s">
        <v>209</v>
      </c>
      <c r="D54" s="13" t="s">
        <v>210</v>
      </c>
      <c r="E54" s="19">
        <v>44494</v>
      </c>
      <c r="F54" s="10" t="s">
        <v>178</v>
      </c>
      <c r="G54" s="10" t="s">
        <v>10</v>
      </c>
      <c r="H54" s="9" t="s">
        <v>211</v>
      </c>
      <c r="I54" s="9" t="s">
        <v>211</v>
      </c>
      <c r="J54" s="25">
        <v>12500</v>
      </c>
      <c r="K54" s="5"/>
      <c r="L54" s="5"/>
    </row>
    <row r="55" spans="1:12" ht="45" x14ac:dyDescent="0.25">
      <c r="A55" s="5">
        <v>93473040728</v>
      </c>
      <c r="B55" s="5" t="s">
        <v>309</v>
      </c>
      <c r="C55" s="9" t="s">
        <v>93</v>
      </c>
      <c r="D55" s="13" t="s">
        <v>94</v>
      </c>
      <c r="E55" s="17">
        <v>44106</v>
      </c>
      <c r="F55" s="10" t="s">
        <v>9</v>
      </c>
      <c r="G55" s="10" t="s">
        <v>10</v>
      </c>
      <c r="H55" s="10"/>
      <c r="I55" s="10" t="s">
        <v>47</v>
      </c>
      <c r="J55" s="28">
        <v>468</v>
      </c>
      <c r="K55" s="28">
        <v>468</v>
      </c>
      <c r="L55" s="17">
        <v>44319</v>
      </c>
    </row>
    <row r="56" spans="1:12" x14ac:dyDescent="0.25">
      <c r="A56" s="5">
        <v>93473040728</v>
      </c>
      <c r="B56" s="5" t="s">
        <v>309</v>
      </c>
      <c r="C56" s="9" t="s">
        <v>105</v>
      </c>
      <c r="D56" s="13" t="s">
        <v>106</v>
      </c>
      <c r="E56" s="17">
        <v>44113</v>
      </c>
      <c r="F56" s="10" t="s">
        <v>9</v>
      </c>
      <c r="G56" s="10" t="s">
        <v>10</v>
      </c>
      <c r="H56" s="10"/>
      <c r="I56" s="10" t="s">
        <v>58</v>
      </c>
      <c r="J56" s="27">
        <v>2150</v>
      </c>
      <c r="K56" s="27">
        <v>2150</v>
      </c>
      <c r="L56" s="17">
        <v>44334</v>
      </c>
    </row>
    <row r="57" spans="1:12" ht="75" x14ac:dyDescent="0.25">
      <c r="A57" s="5">
        <v>93473040728</v>
      </c>
      <c r="B57" s="5" t="s">
        <v>309</v>
      </c>
      <c r="C57" s="9" t="s">
        <v>196</v>
      </c>
      <c r="D57" s="13" t="s">
        <v>197</v>
      </c>
      <c r="E57" s="19">
        <v>44383</v>
      </c>
      <c r="F57" s="10" t="s">
        <v>178</v>
      </c>
      <c r="G57" s="10" t="s">
        <v>179</v>
      </c>
      <c r="H57" s="9" t="s">
        <v>198</v>
      </c>
      <c r="I57" s="10" t="s">
        <v>199</v>
      </c>
      <c r="J57" s="25">
        <v>1346</v>
      </c>
      <c r="K57" s="25">
        <v>1346</v>
      </c>
      <c r="L57" s="25">
        <v>44490</v>
      </c>
    </row>
    <row r="58" spans="1:12" ht="30" x14ac:dyDescent="0.25">
      <c r="A58" s="5">
        <v>93473040728</v>
      </c>
      <c r="B58" s="5" t="s">
        <v>309</v>
      </c>
      <c r="C58" s="9" t="s">
        <v>16</v>
      </c>
      <c r="D58" s="13" t="s">
        <v>17</v>
      </c>
      <c r="E58" s="17">
        <v>43990</v>
      </c>
      <c r="F58" s="10" t="s">
        <v>9</v>
      </c>
      <c r="G58" s="10" t="s">
        <v>10</v>
      </c>
      <c r="H58" s="10"/>
      <c r="I58" s="10" t="s">
        <v>15</v>
      </c>
      <c r="J58" s="27">
        <v>12544.04</v>
      </c>
      <c r="K58" s="27">
        <v>12544.04</v>
      </c>
      <c r="L58" s="17">
        <v>44209</v>
      </c>
    </row>
    <row r="59" spans="1:12" x14ac:dyDescent="0.25">
      <c r="A59" s="5">
        <v>93473040728</v>
      </c>
      <c r="B59" s="5" t="s">
        <v>309</v>
      </c>
      <c r="C59" s="9" t="s">
        <v>76</v>
      </c>
      <c r="D59" s="13" t="s">
        <v>77</v>
      </c>
      <c r="E59" s="17">
        <v>44236</v>
      </c>
      <c r="F59" s="10" t="s">
        <v>9</v>
      </c>
      <c r="G59" s="10" t="s">
        <v>10</v>
      </c>
      <c r="H59" s="10"/>
      <c r="I59" s="10" t="s">
        <v>78</v>
      </c>
      <c r="J59" s="27">
        <v>400</v>
      </c>
      <c r="K59" s="27">
        <v>400</v>
      </c>
      <c r="L59" s="17">
        <v>44301</v>
      </c>
    </row>
    <row r="60" spans="1:12" ht="180" x14ac:dyDescent="0.25">
      <c r="A60" s="5">
        <v>93473040728</v>
      </c>
      <c r="B60" s="5" t="s">
        <v>309</v>
      </c>
      <c r="C60" s="9" t="s">
        <v>205</v>
      </c>
      <c r="D60" s="13" t="s">
        <v>206</v>
      </c>
      <c r="E60" s="19">
        <v>44481</v>
      </c>
      <c r="F60" s="10" t="s">
        <v>178</v>
      </c>
      <c r="G60" s="10" t="s">
        <v>179</v>
      </c>
      <c r="H60" s="9" t="s">
        <v>207</v>
      </c>
      <c r="I60" s="9" t="s">
        <v>208</v>
      </c>
      <c r="J60" s="25">
        <v>1000</v>
      </c>
      <c r="K60" s="25">
        <v>500</v>
      </c>
      <c r="L60" s="19">
        <v>44543</v>
      </c>
    </row>
    <row r="61" spans="1:12" ht="60" x14ac:dyDescent="0.25">
      <c r="A61" s="5">
        <v>93473040728</v>
      </c>
      <c r="B61" s="5" t="s">
        <v>309</v>
      </c>
      <c r="C61" s="9" t="s">
        <v>145</v>
      </c>
      <c r="D61" s="13" t="s">
        <v>146</v>
      </c>
      <c r="E61" s="17">
        <v>44441</v>
      </c>
      <c r="F61" s="10" t="s">
        <v>9</v>
      </c>
      <c r="G61" s="10" t="s">
        <v>10</v>
      </c>
      <c r="H61" s="10" t="s">
        <v>147</v>
      </c>
      <c r="I61" s="10" t="s">
        <v>147</v>
      </c>
      <c r="J61" s="25">
        <v>9541.59</v>
      </c>
      <c r="K61" s="5"/>
      <c r="L61" s="5"/>
    </row>
    <row r="62" spans="1:12" ht="30" x14ac:dyDescent="0.25">
      <c r="A62" s="5">
        <v>93473040728</v>
      </c>
      <c r="B62" s="5" t="s">
        <v>309</v>
      </c>
      <c r="C62" s="9" t="s">
        <v>70</v>
      </c>
      <c r="D62" s="13" t="s">
        <v>71</v>
      </c>
      <c r="E62" s="17">
        <v>43532</v>
      </c>
      <c r="F62" s="10" t="s">
        <v>9</v>
      </c>
      <c r="G62" s="10" t="s">
        <v>10</v>
      </c>
      <c r="H62" s="10"/>
      <c r="I62" s="10" t="s">
        <v>72</v>
      </c>
      <c r="J62" s="27">
        <f>(9180+18360+2019.6+7140+1570.8)/1.22</f>
        <v>31369.180327868853</v>
      </c>
      <c r="K62" s="27">
        <f>(9180+18360+2019.6+7140+1570.8)/1.22</f>
        <v>31369.180327868853</v>
      </c>
      <c r="L62" s="17">
        <v>44267</v>
      </c>
    </row>
    <row r="63" spans="1:12" x14ac:dyDescent="0.25">
      <c r="A63" s="5">
        <v>93473040728</v>
      </c>
      <c r="B63" s="5" t="s">
        <v>309</v>
      </c>
      <c r="C63" s="9" t="s">
        <v>119</v>
      </c>
      <c r="D63" s="13" t="s">
        <v>120</v>
      </c>
      <c r="E63" s="17">
        <v>44127</v>
      </c>
      <c r="F63" s="10" t="s">
        <v>9</v>
      </c>
      <c r="G63" s="10" t="s">
        <v>10</v>
      </c>
      <c r="H63" s="10"/>
      <c r="I63" s="10" t="s">
        <v>121</v>
      </c>
      <c r="J63" s="27">
        <v>2359</v>
      </c>
      <c r="K63" s="27">
        <v>2359</v>
      </c>
      <c r="L63" s="17">
        <v>44351</v>
      </c>
    </row>
    <row r="64" spans="1:12" ht="45" x14ac:dyDescent="0.25">
      <c r="A64" s="5">
        <v>93473040728</v>
      </c>
      <c r="B64" s="5" t="s">
        <v>309</v>
      </c>
      <c r="C64" s="9" t="s">
        <v>53</v>
      </c>
      <c r="D64" s="13" t="s">
        <v>54</v>
      </c>
      <c r="E64" s="17">
        <v>43804</v>
      </c>
      <c r="F64" s="10" t="s">
        <v>9</v>
      </c>
      <c r="G64" s="10" t="s">
        <v>10</v>
      </c>
      <c r="H64" s="10"/>
      <c r="I64" s="10" t="s">
        <v>55</v>
      </c>
      <c r="J64" s="27">
        <f>19527.36+1173.92</f>
        <v>20701.28</v>
      </c>
      <c r="K64" s="27">
        <f>19527.36+1173.92</f>
        <v>20701.28</v>
      </c>
      <c r="L64" s="17">
        <v>44561</v>
      </c>
    </row>
    <row r="65" spans="1:12" ht="45" x14ac:dyDescent="0.25">
      <c r="A65" s="5">
        <v>93473040728</v>
      </c>
      <c r="B65" s="5" t="s">
        <v>309</v>
      </c>
      <c r="C65" s="9" t="s">
        <v>42</v>
      </c>
      <c r="D65" s="13" t="s">
        <v>43</v>
      </c>
      <c r="E65" s="17">
        <v>43767</v>
      </c>
      <c r="F65" s="10" t="s">
        <v>9</v>
      </c>
      <c r="G65" s="10" t="s">
        <v>10</v>
      </c>
      <c r="H65" s="10"/>
      <c r="I65" s="10" t="s">
        <v>44</v>
      </c>
      <c r="J65" s="27">
        <f>23400+7800</f>
        <v>31200</v>
      </c>
      <c r="K65" s="27">
        <f>23400+7800</f>
        <v>31200</v>
      </c>
      <c r="L65" s="17">
        <v>44235</v>
      </c>
    </row>
    <row r="66" spans="1:12" ht="30" x14ac:dyDescent="0.25">
      <c r="A66" s="5">
        <v>93473040728</v>
      </c>
      <c r="B66" s="5" t="s">
        <v>309</v>
      </c>
      <c r="C66" s="9" t="s">
        <v>84</v>
      </c>
      <c r="D66" s="13" t="s">
        <v>85</v>
      </c>
      <c r="E66" s="17">
        <v>43864</v>
      </c>
      <c r="F66" s="10" t="s">
        <v>9</v>
      </c>
      <c r="G66" s="10" t="s">
        <v>10</v>
      </c>
      <c r="H66" s="10"/>
      <c r="I66" s="10" t="s">
        <v>86</v>
      </c>
      <c r="J66" s="27">
        <f>(1932.48+724.68+724.68+724.68)/1.22</f>
        <v>3365.9999999999995</v>
      </c>
      <c r="K66" s="27">
        <f>(1932.48+724.68+724.68+724.68)/1.22</f>
        <v>3365.9999999999995</v>
      </c>
      <c r="L66" s="17">
        <v>44385</v>
      </c>
    </row>
    <row r="67" spans="1:12" x14ac:dyDescent="0.25">
      <c r="A67" s="5">
        <v>93473040728</v>
      </c>
      <c r="B67" s="5" t="s">
        <v>309</v>
      </c>
      <c r="C67" s="9" t="s">
        <v>7</v>
      </c>
      <c r="D67" s="13" t="s">
        <v>8</v>
      </c>
      <c r="E67" s="17">
        <v>43787</v>
      </c>
      <c r="F67" s="10" t="s">
        <v>9</v>
      </c>
      <c r="G67" s="10" t="s">
        <v>10</v>
      </c>
      <c r="H67" s="10"/>
      <c r="I67" s="10" t="s">
        <v>11</v>
      </c>
      <c r="J67" s="27">
        <f>3294+559.16+355.84</f>
        <v>4209</v>
      </c>
      <c r="K67" s="27">
        <f>3294+559.16+355.84</f>
        <v>4209</v>
      </c>
      <c r="L67" s="17">
        <v>44203</v>
      </c>
    </row>
    <row r="68" spans="1:12" ht="30" x14ac:dyDescent="0.25">
      <c r="A68" s="5">
        <v>93473040728</v>
      </c>
      <c r="B68" s="5" t="s">
        <v>309</v>
      </c>
      <c r="C68" s="9" t="s">
        <v>193</v>
      </c>
      <c r="D68" s="13" t="s">
        <v>194</v>
      </c>
      <c r="E68" s="19">
        <v>44379</v>
      </c>
      <c r="F68" s="10" t="s">
        <v>178</v>
      </c>
      <c r="G68" s="10" t="s">
        <v>10</v>
      </c>
      <c r="H68" s="9" t="s">
        <v>195</v>
      </c>
      <c r="I68" s="10" t="s">
        <v>195</v>
      </c>
      <c r="J68" s="25">
        <v>990</v>
      </c>
      <c r="K68" s="25">
        <f>363.93+381.26+32</f>
        <v>777.19</v>
      </c>
      <c r="L68" s="19">
        <v>44490</v>
      </c>
    </row>
    <row r="69" spans="1:12" ht="45" x14ac:dyDescent="0.25">
      <c r="A69" s="5">
        <v>93473040728</v>
      </c>
      <c r="B69" s="5" t="s">
        <v>309</v>
      </c>
      <c r="C69" s="9" t="s">
        <v>81</v>
      </c>
      <c r="D69" s="13" t="s">
        <v>82</v>
      </c>
      <c r="E69" s="17">
        <v>43553</v>
      </c>
      <c r="F69" s="10" t="s">
        <v>9</v>
      </c>
      <c r="G69" s="10" t="s">
        <v>10</v>
      </c>
      <c r="H69" s="10"/>
      <c r="I69" s="10" t="s">
        <v>83</v>
      </c>
      <c r="J69" s="25">
        <v>39000</v>
      </c>
      <c r="K69" s="27">
        <f>28106.97/1.22</f>
        <v>23038.5</v>
      </c>
      <c r="L69" s="17">
        <v>44530</v>
      </c>
    </row>
    <row r="70" spans="1:12" x14ac:dyDescent="0.25">
      <c r="A70" s="5">
        <v>93473040728</v>
      </c>
      <c r="B70" s="5" t="s">
        <v>309</v>
      </c>
      <c r="C70" s="9" t="s">
        <v>95</v>
      </c>
      <c r="D70" s="13" t="s">
        <v>96</v>
      </c>
      <c r="E70" s="17">
        <v>44207</v>
      </c>
      <c r="F70" s="10" t="s">
        <v>9</v>
      </c>
      <c r="G70" s="10" t="s">
        <v>10</v>
      </c>
      <c r="H70" s="10"/>
      <c r="I70" s="10" t="s">
        <v>86</v>
      </c>
      <c r="J70" s="26">
        <v>1570.4</v>
      </c>
      <c r="K70" s="27">
        <f>1915.89/1.22</f>
        <v>1570.4016393442623</v>
      </c>
      <c r="L70" s="17">
        <v>44328</v>
      </c>
    </row>
    <row r="71" spans="1:12" ht="30" x14ac:dyDescent="0.25">
      <c r="A71" s="5">
        <v>93473040728</v>
      </c>
      <c r="B71" s="5" t="s">
        <v>309</v>
      </c>
      <c r="C71" s="9" t="s">
        <v>67</v>
      </c>
      <c r="D71" s="13" t="s">
        <v>68</v>
      </c>
      <c r="E71" s="17">
        <v>44230</v>
      </c>
      <c r="F71" s="10" t="s">
        <v>9</v>
      </c>
      <c r="G71" s="10" t="s">
        <v>10</v>
      </c>
      <c r="H71" s="10"/>
      <c r="I71" s="10" t="s">
        <v>69</v>
      </c>
      <c r="J71" s="26">
        <v>3000</v>
      </c>
      <c r="K71" s="28">
        <v>3000</v>
      </c>
      <c r="L71" s="17">
        <v>44252</v>
      </c>
    </row>
    <row r="72" spans="1:12" x14ac:dyDescent="0.25">
      <c r="A72" s="5">
        <v>93473040728</v>
      </c>
      <c r="B72" s="5" t="s">
        <v>309</v>
      </c>
      <c r="C72" s="9" t="s">
        <v>103</v>
      </c>
      <c r="D72" s="13" t="s">
        <v>104</v>
      </c>
      <c r="E72" s="17">
        <v>44046</v>
      </c>
      <c r="F72" s="10" t="s">
        <v>9</v>
      </c>
      <c r="G72" s="10" t="s">
        <v>10</v>
      </c>
      <c r="H72" s="10"/>
      <c r="I72" s="10" t="s">
        <v>58</v>
      </c>
      <c r="J72" s="27">
        <v>3600</v>
      </c>
      <c r="K72" s="27">
        <v>3600</v>
      </c>
      <c r="L72" s="17">
        <v>44530</v>
      </c>
    </row>
    <row r="73" spans="1:12" x14ac:dyDescent="0.25">
      <c r="A73" s="5">
        <v>93473040728</v>
      </c>
      <c r="B73" s="5" t="s">
        <v>309</v>
      </c>
      <c r="C73" s="9" t="s">
        <v>79</v>
      </c>
      <c r="D73" s="13" t="s">
        <v>80</v>
      </c>
      <c r="E73" s="17">
        <v>44242</v>
      </c>
      <c r="F73" s="10" t="s">
        <v>9</v>
      </c>
      <c r="G73" s="10" t="s">
        <v>10</v>
      </c>
      <c r="H73" s="10"/>
      <c r="I73" s="10" t="s">
        <v>61</v>
      </c>
      <c r="J73" s="26">
        <v>5500</v>
      </c>
      <c r="K73" s="28">
        <v>5500</v>
      </c>
      <c r="L73" s="17">
        <v>44301</v>
      </c>
    </row>
    <row r="74" spans="1:12" x14ac:dyDescent="0.25">
      <c r="A74" s="5">
        <v>93473040728</v>
      </c>
      <c r="B74" s="5" t="s">
        <v>309</v>
      </c>
      <c r="C74" s="9" t="s">
        <v>107</v>
      </c>
      <c r="D74" s="13" t="s">
        <v>108</v>
      </c>
      <c r="E74" s="17">
        <v>44284</v>
      </c>
      <c r="F74" s="10" t="s">
        <v>9</v>
      </c>
      <c r="G74" s="10" t="s">
        <v>10</v>
      </c>
      <c r="H74" s="10"/>
      <c r="I74" s="10" t="s">
        <v>109</v>
      </c>
      <c r="J74" s="26">
        <v>2860</v>
      </c>
      <c r="K74" s="27">
        <v>2860</v>
      </c>
      <c r="L74" s="17">
        <v>44334</v>
      </c>
    </row>
    <row r="75" spans="1:12" x14ac:dyDescent="0.25">
      <c r="A75" s="5">
        <v>93473040728</v>
      </c>
      <c r="B75" s="5" t="s">
        <v>309</v>
      </c>
      <c r="C75" s="9" t="s">
        <v>59</v>
      </c>
      <c r="D75" s="13" t="s">
        <v>60</v>
      </c>
      <c r="E75" s="17">
        <v>44168</v>
      </c>
      <c r="F75" s="10" t="s">
        <v>9</v>
      </c>
      <c r="G75" s="10" t="s">
        <v>10</v>
      </c>
      <c r="H75" s="10"/>
      <c r="I75" s="10" t="s">
        <v>61</v>
      </c>
      <c r="J75" s="28">
        <v>4400</v>
      </c>
      <c r="K75" s="28">
        <v>4400</v>
      </c>
      <c r="L75" s="17">
        <v>44242</v>
      </c>
    </row>
    <row r="76" spans="1:12" ht="45" x14ac:dyDescent="0.25">
      <c r="A76" s="5">
        <v>93473040728</v>
      </c>
      <c r="B76" s="5" t="s">
        <v>309</v>
      </c>
      <c r="C76" s="9" t="s">
        <v>34</v>
      </c>
      <c r="D76" s="13" t="s">
        <v>35</v>
      </c>
      <c r="E76" s="17">
        <v>43501</v>
      </c>
      <c r="F76" s="10" t="s">
        <v>9</v>
      </c>
      <c r="G76" s="10" t="s">
        <v>10</v>
      </c>
      <c r="H76" s="10"/>
      <c r="I76" s="10" t="s">
        <v>36</v>
      </c>
      <c r="J76" s="28">
        <v>39722.980000000003</v>
      </c>
      <c r="K76" s="28">
        <v>39722.980000000003</v>
      </c>
      <c r="L76" s="17">
        <v>44230</v>
      </c>
    </row>
    <row r="77" spans="1:12" x14ac:dyDescent="0.25">
      <c r="A77" s="5">
        <v>93473040728</v>
      </c>
      <c r="B77" s="5" t="s">
        <v>309</v>
      </c>
      <c r="C77" s="9" t="s">
        <v>25</v>
      </c>
      <c r="D77" s="13" t="s">
        <v>26</v>
      </c>
      <c r="E77" s="17">
        <v>44057</v>
      </c>
      <c r="F77" s="10" t="s">
        <v>9</v>
      </c>
      <c r="G77" s="10" t="s">
        <v>10</v>
      </c>
      <c r="H77" s="10"/>
      <c r="I77" s="10" t="s">
        <v>27</v>
      </c>
      <c r="J77" s="28">
        <v>6977.84</v>
      </c>
      <c r="K77" s="28">
        <v>6977.84</v>
      </c>
      <c r="L77" s="17">
        <v>44210</v>
      </c>
    </row>
    <row r="78" spans="1:12" ht="30" x14ac:dyDescent="0.25">
      <c r="A78" s="5">
        <v>93473040728</v>
      </c>
      <c r="B78" s="5" t="s">
        <v>309</v>
      </c>
      <c r="C78" s="9" t="s">
        <v>113</v>
      </c>
      <c r="D78" s="13" t="s">
        <v>114</v>
      </c>
      <c r="E78" s="19">
        <v>44250</v>
      </c>
      <c r="F78" s="10" t="s">
        <v>9</v>
      </c>
      <c r="G78" s="10" t="s">
        <v>10</v>
      </c>
      <c r="H78" s="10"/>
      <c r="I78" s="10" t="s">
        <v>115</v>
      </c>
      <c r="J78" s="26">
        <v>100</v>
      </c>
      <c r="K78" s="27">
        <v>100</v>
      </c>
      <c r="L78" s="17">
        <v>44343</v>
      </c>
    </row>
    <row r="79" spans="1:12" x14ac:dyDescent="0.25">
      <c r="A79" s="5">
        <v>93473040728</v>
      </c>
      <c r="B79" s="5" t="s">
        <v>309</v>
      </c>
      <c r="C79" s="10" t="s">
        <v>232</v>
      </c>
      <c r="D79" s="13" t="s">
        <v>231</v>
      </c>
      <c r="E79" s="18">
        <v>44235</v>
      </c>
      <c r="F79" s="10" t="s">
        <v>9</v>
      </c>
      <c r="G79" s="10" t="s">
        <v>10</v>
      </c>
      <c r="H79" s="5"/>
      <c r="I79" s="10" t="s">
        <v>169</v>
      </c>
      <c r="J79" s="26">
        <v>39836.18</v>
      </c>
      <c r="K79" s="27">
        <v>41429.629999999997</v>
      </c>
      <c r="L79" s="21">
        <v>44454</v>
      </c>
    </row>
    <row r="80" spans="1:12" ht="60" x14ac:dyDescent="0.25">
      <c r="A80" s="5">
        <v>93473040728</v>
      </c>
      <c r="B80" s="5" t="s">
        <v>309</v>
      </c>
      <c r="C80" s="9" t="s">
        <v>73</v>
      </c>
      <c r="D80" s="13" t="s">
        <v>74</v>
      </c>
      <c r="E80" s="17">
        <v>43955</v>
      </c>
      <c r="F80" s="10" t="s">
        <v>9</v>
      </c>
      <c r="G80" s="10" t="s">
        <v>10</v>
      </c>
      <c r="H80" s="10"/>
      <c r="I80" s="10" t="s">
        <v>75</v>
      </c>
      <c r="J80" s="28">
        <v>35511.71</v>
      </c>
      <c r="K80" s="28">
        <v>35511.71</v>
      </c>
      <c r="L80" s="17">
        <v>44277</v>
      </c>
    </row>
    <row r="81" spans="1:12" ht="45" x14ac:dyDescent="0.25">
      <c r="A81" s="5">
        <v>93473040728</v>
      </c>
      <c r="B81" s="5" t="s">
        <v>309</v>
      </c>
      <c r="C81" s="9" t="s">
        <v>22</v>
      </c>
      <c r="D81" s="13" t="s">
        <v>23</v>
      </c>
      <c r="E81" s="17">
        <v>43977</v>
      </c>
      <c r="F81" s="10" t="s">
        <v>9</v>
      </c>
      <c r="G81" s="10" t="s">
        <v>10</v>
      </c>
      <c r="H81" s="10"/>
      <c r="I81" s="10" t="s">
        <v>24</v>
      </c>
      <c r="J81" s="27">
        <f>799+799</f>
        <v>1598</v>
      </c>
      <c r="K81" s="27">
        <f>799+799</f>
        <v>1598</v>
      </c>
      <c r="L81" s="17">
        <v>44210</v>
      </c>
    </row>
    <row r="82" spans="1:12" x14ac:dyDescent="0.25">
      <c r="A82" s="5">
        <v>93473040728</v>
      </c>
      <c r="B82" s="5" t="s">
        <v>309</v>
      </c>
      <c r="C82" s="10" t="s">
        <v>230</v>
      </c>
      <c r="D82" s="13" t="s">
        <v>229</v>
      </c>
      <c r="E82" s="18">
        <v>44242</v>
      </c>
      <c r="F82" s="10" t="s">
        <v>9</v>
      </c>
      <c r="G82" s="10" t="s">
        <v>10</v>
      </c>
      <c r="H82" s="5"/>
      <c r="I82" s="10" t="s">
        <v>159</v>
      </c>
      <c r="J82" s="30">
        <v>397.26</v>
      </c>
      <c r="K82" s="27">
        <v>397.26</v>
      </c>
      <c r="L82" s="21">
        <v>44371</v>
      </c>
    </row>
    <row r="83" spans="1:12" x14ac:dyDescent="0.25">
      <c r="A83" s="5">
        <v>93473040728</v>
      </c>
      <c r="B83" s="5" t="s">
        <v>309</v>
      </c>
      <c r="C83" s="5" t="s">
        <v>248</v>
      </c>
      <c r="D83" s="5" t="s">
        <v>247</v>
      </c>
      <c r="E83" s="21">
        <v>44558</v>
      </c>
      <c r="F83" s="10" t="s">
        <v>9</v>
      </c>
      <c r="G83" s="10" t="s">
        <v>10</v>
      </c>
      <c r="H83" s="5"/>
      <c r="I83" s="10" t="s">
        <v>249</v>
      </c>
      <c r="J83" s="31">
        <v>490</v>
      </c>
      <c r="K83" s="5"/>
      <c r="L83" s="5"/>
    </row>
    <row r="84" spans="1:12" ht="30" x14ac:dyDescent="0.25">
      <c r="A84" s="5">
        <v>93473040728</v>
      </c>
      <c r="B84" s="5" t="s">
        <v>309</v>
      </c>
      <c r="C84" s="11" t="s">
        <v>252</v>
      </c>
      <c r="D84" s="5" t="s">
        <v>250</v>
      </c>
      <c r="E84" s="21">
        <v>44546</v>
      </c>
      <c r="F84" s="10" t="s">
        <v>9</v>
      </c>
      <c r="G84" s="10" t="s">
        <v>10</v>
      </c>
      <c r="H84" s="5"/>
      <c r="I84" s="10" t="s">
        <v>251</v>
      </c>
      <c r="J84" s="31">
        <v>1617</v>
      </c>
      <c r="K84" s="5"/>
      <c r="L84" s="5"/>
    </row>
    <row r="85" spans="1:12" ht="30" x14ac:dyDescent="0.25">
      <c r="A85" s="5">
        <v>93473040728</v>
      </c>
      <c r="B85" s="5" t="s">
        <v>309</v>
      </c>
      <c r="C85" s="11" t="s">
        <v>252</v>
      </c>
      <c r="D85" s="5" t="s">
        <v>253</v>
      </c>
      <c r="E85" s="21">
        <v>44546</v>
      </c>
      <c r="F85" s="10" t="s">
        <v>9</v>
      </c>
      <c r="G85" s="10" t="s">
        <v>10</v>
      </c>
      <c r="H85" s="5"/>
      <c r="I85" s="10" t="s">
        <v>254</v>
      </c>
      <c r="J85" s="31">
        <v>580.5</v>
      </c>
      <c r="K85" s="5"/>
      <c r="L85" s="5"/>
    </row>
    <row r="86" spans="1:12" x14ac:dyDescent="0.25">
      <c r="A86" s="5">
        <v>93473040728</v>
      </c>
      <c r="B86" s="5" t="s">
        <v>309</v>
      </c>
      <c r="C86" s="5" t="s">
        <v>256</v>
      </c>
      <c r="D86" s="5" t="s">
        <v>255</v>
      </c>
      <c r="E86" s="21">
        <v>44545</v>
      </c>
      <c r="F86" s="10" t="s">
        <v>9</v>
      </c>
      <c r="G86" s="10" t="s">
        <v>10</v>
      </c>
      <c r="H86" s="5"/>
      <c r="I86" s="10" t="s">
        <v>257</v>
      </c>
      <c r="J86" s="31">
        <v>10874</v>
      </c>
      <c r="K86" s="5"/>
      <c r="L86" s="5"/>
    </row>
    <row r="87" spans="1:12" x14ac:dyDescent="0.25">
      <c r="A87" s="5">
        <v>93473040728</v>
      </c>
      <c r="B87" s="5" t="s">
        <v>309</v>
      </c>
      <c r="C87" s="5" t="s">
        <v>258</v>
      </c>
      <c r="D87" s="5" t="s">
        <v>259</v>
      </c>
      <c r="E87" s="21">
        <v>44543</v>
      </c>
      <c r="F87" s="10" t="s">
        <v>9</v>
      </c>
      <c r="G87" s="10" t="s">
        <v>20</v>
      </c>
      <c r="H87" s="5"/>
      <c r="I87" s="10" t="s">
        <v>260</v>
      </c>
      <c r="J87" s="31">
        <v>23794.33</v>
      </c>
      <c r="K87" s="5"/>
      <c r="L87" s="5"/>
    </row>
    <row r="88" spans="1:12" x14ac:dyDescent="0.25">
      <c r="A88" s="5">
        <v>93473040728</v>
      </c>
      <c r="B88" s="5" t="s">
        <v>309</v>
      </c>
      <c r="C88" s="5" t="s">
        <v>262</v>
      </c>
      <c r="D88" s="5" t="s">
        <v>261</v>
      </c>
      <c r="E88" s="21">
        <v>44540</v>
      </c>
      <c r="F88" s="10" t="s">
        <v>9</v>
      </c>
      <c r="G88" s="10" t="s">
        <v>10</v>
      </c>
      <c r="H88" s="5"/>
      <c r="I88" s="10" t="s">
        <v>109</v>
      </c>
      <c r="J88" s="31">
        <v>12000</v>
      </c>
      <c r="K88" s="5"/>
      <c r="L88" s="5"/>
    </row>
    <row r="89" spans="1:12" ht="30" x14ac:dyDescent="0.25">
      <c r="A89" s="5">
        <v>93473040728</v>
      </c>
      <c r="B89" s="5" t="s">
        <v>309</v>
      </c>
      <c r="C89" s="11" t="s">
        <v>264</v>
      </c>
      <c r="D89" s="13" t="s">
        <v>263</v>
      </c>
      <c r="E89" s="17">
        <v>44511</v>
      </c>
      <c r="F89" s="10" t="s">
        <v>9</v>
      </c>
      <c r="G89" s="10" t="s">
        <v>10</v>
      </c>
      <c r="H89" s="5"/>
      <c r="I89" s="10" t="s">
        <v>58</v>
      </c>
      <c r="J89" s="27">
        <v>4252</v>
      </c>
      <c r="K89" s="27">
        <v>4252</v>
      </c>
      <c r="L89" s="17">
        <v>44530</v>
      </c>
    </row>
    <row r="90" spans="1:12" x14ac:dyDescent="0.25">
      <c r="A90" s="5">
        <v>93473040728</v>
      </c>
      <c r="B90" s="5" t="s">
        <v>309</v>
      </c>
      <c r="C90" s="5" t="s">
        <v>266</v>
      </c>
      <c r="D90" s="5" t="s">
        <v>265</v>
      </c>
      <c r="E90" s="21">
        <v>44508</v>
      </c>
      <c r="F90" s="10" t="s">
        <v>9</v>
      </c>
      <c r="G90" s="10" t="s">
        <v>10</v>
      </c>
      <c r="H90" s="5"/>
      <c r="I90" s="10" t="s">
        <v>267</v>
      </c>
      <c r="J90" s="31">
        <v>350</v>
      </c>
      <c r="K90" s="5"/>
      <c r="L90" s="5"/>
    </row>
    <row r="91" spans="1:12" ht="30" x14ac:dyDescent="0.25">
      <c r="A91" s="5">
        <v>93473040728</v>
      </c>
      <c r="B91" s="5" t="s">
        <v>309</v>
      </c>
      <c r="C91" s="11" t="s">
        <v>269</v>
      </c>
      <c r="D91" s="5" t="s">
        <v>268</v>
      </c>
      <c r="E91" s="21">
        <v>44495</v>
      </c>
      <c r="F91" s="10" t="s">
        <v>9</v>
      </c>
      <c r="G91" s="10" t="s">
        <v>10</v>
      </c>
      <c r="H91" s="5"/>
      <c r="I91" s="10" t="s">
        <v>270</v>
      </c>
      <c r="J91" s="31">
        <v>5100</v>
      </c>
      <c r="K91" s="31">
        <v>5100</v>
      </c>
      <c r="L91" s="21">
        <v>44515</v>
      </c>
    </row>
    <row r="92" spans="1:12" x14ac:dyDescent="0.25">
      <c r="A92" s="5">
        <v>93473040728</v>
      </c>
      <c r="B92" s="5" t="s">
        <v>309</v>
      </c>
      <c r="C92" s="5" t="s">
        <v>272</v>
      </c>
      <c r="D92" s="5" t="s">
        <v>271</v>
      </c>
      <c r="E92" s="21">
        <v>44482</v>
      </c>
      <c r="F92" s="10" t="s">
        <v>9</v>
      </c>
      <c r="G92" s="10" t="s">
        <v>10</v>
      </c>
      <c r="H92" s="5"/>
      <c r="I92" s="10" t="s">
        <v>69</v>
      </c>
      <c r="J92" s="31">
        <v>10500</v>
      </c>
      <c r="K92" s="5"/>
      <c r="L92" s="5"/>
    </row>
    <row r="93" spans="1:12" ht="30" x14ac:dyDescent="0.25">
      <c r="A93" s="5">
        <v>93473040728</v>
      </c>
      <c r="B93" s="5" t="s">
        <v>309</v>
      </c>
      <c r="C93" s="11" t="s">
        <v>274</v>
      </c>
      <c r="D93" s="5" t="s">
        <v>273</v>
      </c>
      <c r="E93" s="21">
        <v>44482</v>
      </c>
      <c r="F93" s="10" t="s">
        <v>9</v>
      </c>
      <c r="G93" s="10" t="s">
        <v>10</v>
      </c>
      <c r="H93" s="5"/>
      <c r="I93" s="10" t="s">
        <v>52</v>
      </c>
      <c r="J93" s="31">
        <v>4735</v>
      </c>
      <c r="K93" s="31">
        <v>4735</v>
      </c>
      <c r="L93" s="21">
        <v>44552</v>
      </c>
    </row>
    <row r="94" spans="1:12" ht="30" x14ac:dyDescent="0.25">
      <c r="A94" s="5">
        <v>93473040728</v>
      </c>
      <c r="B94" s="5" t="s">
        <v>309</v>
      </c>
      <c r="C94" s="11" t="s">
        <v>276</v>
      </c>
      <c r="D94" s="5" t="s">
        <v>275</v>
      </c>
      <c r="E94" s="21">
        <v>44470</v>
      </c>
      <c r="F94" s="10" t="s">
        <v>9</v>
      </c>
      <c r="G94" s="10" t="s">
        <v>10</v>
      </c>
      <c r="H94" s="5"/>
      <c r="I94" s="10" t="s">
        <v>240</v>
      </c>
      <c r="J94" s="31">
        <v>1760</v>
      </c>
      <c r="K94" s="5"/>
      <c r="L94" s="5"/>
    </row>
    <row r="95" spans="1:12" x14ac:dyDescent="0.25">
      <c r="A95" s="5">
        <v>93473040728</v>
      </c>
      <c r="B95" s="5" t="s">
        <v>309</v>
      </c>
      <c r="C95" s="11" t="s">
        <v>278</v>
      </c>
      <c r="D95" s="5" t="s">
        <v>277</v>
      </c>
      <c r="E95" s="21">
        <v>44470</v>
      </c>
      <c r="F95" s="10" t="s">
        <v>9</v>
      </c>
      <c r="G95" s="10" t="s">
        <v>10</v>
      </c>
      <c r="H95" s="5"/>
      <c r="I95" s="10" t="s">
        <v>240</v>
      </c>
      <c r="J95" s="31">
        <v>1200</v>
      </c>
      <c r="K95" s="5"/>
      <c r="L95" s="5"/>
    </row>
    <row r="96" spans="1:12" x14ac:dyDescent="0.25">
      <c r="A96" s="5">
        <v>93473040728</v>
      </c>
      <c r="B96" s="5" t="s">
        <v>309</v>
      </c>
      <c r="C96" s="11" t="s">
        <v>280</v>
      </c>
      <c r="D96" s="5" t="s">
        <v>279</v>
      </c>
      <c r="E96" s="21">
        <v>44462</v>
      </c>
      <c r="F96" s="10" t="s">
        <v>9</v>
      </c>
      <c r="G96" s="10" t="s">
        <v>10</v>
      </c>
      <c r="H96" s="5"/>
      <c r="I96" s="10" t="s">
        <v>281</v>
      </c>
      <c r="J96" s="31">
        <v>21000</v>
      </c>
      <c r="K96" s="5"/>
      <c r="L96" s="5"/>
    </row>
    <row r="97" spans="1:12" x14ac:dyDescent="0.25">
      <c r="A97" s="5">
        <v>93473040728</v>
      </c>
      <c r="B97" s="5" t="s">
        <v>309</v>
      </c>
      <c r="C97" s="11" t="s">
        <v>283</v>
      </c>
      <c r="D97" s="5" t="s">
        <v>282</v>
      </c>
      <c r="E97" s="21">
        <v>44455</v>
      </c>
      <c r="F97" s="10" t="s">
        <v>9</v>
      </c>
      <c r="G97" s="10" t="s">
        <v>10</v>
      </c>
      <c r="H97" s="5"/>
      <c r="I97" s="10" t="s">
        <v>284</v>
      </c>
      <c r="J97" s="31">
        <v>1100</v>
      </c>
      <c r="K97" s="31">
        <v>1100</v>
      </c>
      <c r="L97" s="21">
        <v>44459</v>
      </c>
    </row>
    <row r="98" spans="1:12" x14ac:dyDescent="0.25">
      <c r="A98" s="5">
        <v>93473040728</v>
      </c>
      <c r="B98" s="5" t="s">
        <v>309</v>
      </c>
      <c r="C98" s="11" t="s">
        <v>286</v>
      </c>
      <c r="D98" s="5" t="s">
        <v>285</v>
      </c>
      <c r="E98" s="21">
        <v>44454</v>
      </c>
      <c r="F98" s="10" t="s">
        <v>9</v>
      </c>
      <c r="G98" s="10" t="s">
        <v>10</v>
      </c>
      <c r="H98" s="5"/>
      <c r="I98" s="10" t="s">
        <v>287</v>
      </c>
      <c r="J98" s="31">
        <v>1616.39</v>
      </c>
      <c r="K98" s="31">
        <f>1581.82+210.91</f>
        <v>1792.73</v>
      </c>
      <c r="L98" s="21">
        <v>44469</v>
      </c>
    </row>
    <row r="99" spans="1:12" ht="30" x14ac:dyDescent="0.25">
      <c r="A99" s="5">
        <v>93473040728</v>
      </c>
      <c r="B99" s="5" t="s">
        <v>309</v>
      </c>
      <c r="C99" s="11" t="s">
        <v>289</v>
      </c>
      <c r="D99" s="10" t="s">
        <v>288</v>
      </c>
      <c r="E99" s="17">
        <v>44442</v>
      </c>
      <c r="F99" s="10" t="s">
        <v>9</v>
      </c>
      <c r="G99" s="10" t="s">
        <v>10</v>
      </c>
      <c r="H99" s="5"/>
      <c r="I99" s="10" t="s">
        <v>304</v>
      </c>
      <c r="J99" s="27">
        <v>290</v>
      </c>
      <c r="K99" s="27">
        <v>290</v>
      </c>
      <c r="L99" s="17">
        <v>44487</v>
      </c>
    </row>
    <row r="100" spans="1:12" ht="45" x14ac:dyDescent="0.25">
      <c r="A100" s="5">
        <v>93473040728</v>
      </c>
      <c r="B100" s="5" t="s">
        <v>309</v>
      </c>
      <c r="C100" s="11" t="s">
        <v>291</v>
      </c>
      <c r="D100" s="5" t="s">
        <v>290</v>
      </c>
      <c r="E100" s="21">
        <v>44439</v>
      </c>
      <c r="F100" s="10" t="s">
        <v>9</v>
      </c>
      <c r="G100" s="10" t="s">
        <v>10</v>
      </c>
      <c r="H100" s="5"/>
      <c r="I100" s="10" t="s">
        <v>33</v>
      </c>
      <c r="J100" s="27">
        <v>11455.08</v>
      </c>
      <c r="K100" s="5"/>
      <c r="L100" s="5"/>
    </row>
    <row r="101" spans="1:12" x14ac:dyDescent="0.25">
      <c r="A101" s="5">
        <v>93473040728</v>
      </c>
      <c r="B101" s="5" t="s">
        <v>309</v>
      </c>
      <c r="C101" s="11" t="s">
        <v>293</v>
      </c>
      <c r="D101" s="5" t="s">
        <v>292</v>
      </c>
      <c r="E101" s="21">
        <v>44391</v>
      </c>
      <c r="F101" s="10" t="s">
        <v>9</v>
      </c>
      <c r="G101" s="10" t="s">
        <v>10</v>
      </c>
      <c r="H101" s="5"/>
      <c r="I101" s="10" t="s">
        <v>294</v>
      </c>
      <c r="J101" s="31">
        <v>696.3</v>
      </c>
      <c r="K101" s="31">
        <v>696.3</v>
      </c>
      <c r="L101" s="21">
        <v>44439</v>
      </c>
    </row>
    <row r="102" spans="1:12" x14ac:dyDescent="0.25">
      <c r="A102" s="5">
        <v>93473040728</v>
      </c>
      <c r="B102" s="5" t="s">
        <v>309</v>
      </c>
      <c r="C102" s="5" t="s">
        <v>295</v>
      </c>
      <c r="D102" s="5" t="s">
        <v>296</v>
      </c>
      <c r="E102" s="21">
        <v>44391</v>
      </c>
      <c r="F102" s="10" t="s">
        <v>9</v>
      </c>
      <c r="G102" s="10" t="s">
        <v>10</v>
      </c>
      <c r="H102" s="5"/>
      <c r="I102" s="10" t="s">
        <v>52</v>
      </c>
      <c r="J102" s="31">
        <v>4040</v>
      </c>
      <c r="K102" s="31">
        <v>4040</v>
      </c>
      <c r="L102" s="21">
        <v>44417</v>
      </c>
    </row>
    <row r="103" spans="1:12" ht="60" x14ac:dyDescent="0.25">
      <c r="A103" s="5">
        <v>93473040728</v>
      </c>
      <c r="B103" s="5" t="s">
        <v>309</v>
      </c>
      <c r="C103" s="11" t="s">
        <v>297</v>
      </c>
      <c r="D103" s="5" t="s">
        <v>298</v>
      </c>
      <c r="E103" s="21">
        <v>44390</v>
      </c>
      <c r="F103" s="10" t="s">
        <v>9</v>
      </c>
      <c r="G103" s="10" t="s">
        <v>10</v>
      </c>
      <c r="H103" s="11" t="s">
        <v>300</v>
      </c>
      <c r="I103" s="10" t="s">
        <v>299</v>
      </c>
      <c r="J103" s="27">
        <v>5500</v>
      </c>
      <c r="K103" s="31">
        <v>5500</v>
      </c>
      <c r="L103" s="21">
        <v>44487</v>
      </c>
    </row>
    <row r="104" spans="1:12" ht="45" x14ac:dyDescent="0.25">
      <c r="A104" s="6">
        <v>93473040728</v>
      </c>
      <c r="B104" s="6" t="s">
        <v>309</v>
      </c>
      <c r="C104" s="12" t="s">
        <v>302</v>
      </c>
      <c r="D104" s="6" t="s">
        <v>301</v>
      </c>
      <c r="E104" s="23">
        <v>44369</v>
      </c>
      <c r="F104" s="16" t="s">
        <v>9</v>
      </c>
      <c r="G104" s="16" t="s">
        <v>10</v>
      </c>
      <c r="H104" s="6"/>
      <c r="I104" s="16" t="s">
        <v>189</v>
      </c>
      <c r="J104" s="33">
        <v>9500</v>
      </c>
      <c r="K104" s="36">
        <v>10000</v>
      </c>
      <c r="L104" s="38">
        <v>44533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Donato</dc:creator>
  <cp:lastModifiedBy>Donato</cp:lastModifiedBy>
  <dcterms:created xsi:type="dcterms:W3CDTF">2022-01-21T14:05:53Z</dcterms:created>
  <dcterms:modified xsi:type="dcterms:W3CDTF">2022-01-27T11:07:58Z</dcterms:modified>
</cp:coreProperties>
</file>